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urrent work\Publications\1. To process\17-08-21\2 - accidental deaths\"/>
    </mc:Choice>
  </mc:AlternateContent>
  <bookViews>
    <workbookView xWindow="0" yWindow="0" windowWidth="20490" windowHeight="7095" tabRatio="972"/>
  </bookViews>
  <sheets>
    <sheet name="Contents" sheetId="12" r:id="rId1"/>
    <sheet name="Accidental deaths by sex" sheetId="7" r:id="rId2"/>
    <sheet name="Chart1" sheetId="10" r:id="rId3"/>
    <sheet name="Figures for chart1" sheetId="1" r:id="rId4"/>
    <sheet name="2 - Cause of death" sheetId="5" r:id="rId5"/>
    <sheet name="3 - All by age-group" sheetId="4" r:id="rId6"/>
    <sheet name="3M - Males by age-group" sheetId="9" r:id="rId7"/>
    <sheet name="3F - Females by age-group" sheetId="8" r:id="rId8"/>
    <sheet name="4 - Health Board" sheetId="3" r:id="rId9"/>
    <sheet name="5 - Local Authority" sheetId="2" r:id="rId10"/>
    <sheet name="6 - SIMD" sheetId="11" r:id="rId11"/>
  </sheets>
  <definedNames>
    <definedName name="_xlnm.Print_Area" localSheetId="4">'2 - Cause of death'!$A$1:$M$70</definedName>
    <definedName name="_xlnm.Print_Area" localSheetId="5">'3 - All by age-group'!$A$1:$U$114</definedName>
    <definedName name="_xlnm.Print_Area" localSheetId="7">'3F - Females by age-group'!$A$1:$U$113</definedName>
    <definedName name="_xlnm.Print_Area" localSheetId="6">'3M - Males by age-group'!$A$1:$U$114</definedName>
    <definedName name="_xlnm.Print_Area" localSheetId="8">'4 - Health Board'!$A$1:$Q$71</definedName>
    <definedName name="_xlnm.Print_Area" localSheetId="9">'5 - Local Authority'!$B$1:$AJ$64</definedName>
    <definedName name="_xlnm.Print_Area" localSheetId="1">'Accidental deaths by sex'!$A$1:$I$77</definedName>
    <definedName name="_xlnm.Print_Area" localSheetId="3">'Figures for chart1'!$A$1:$M$53</definedName>
    <definedName name="_xlnm.Print_Titles" localSheetId="8">'4 - Health Board'!$1:$5</definedName>
  </definedNames>
  <calcPr calcId="162913" concurrentCalc="0"/>
</workbook>
</file>

<file path=xl/calcChain.xml><?xml version="1.0" encoding="utf-8"?>
<calcChain xmlns="http://schemas.openxmlformats.org/spreadsheetml/2006/main">
  <c r="W22" i="11" l="1"/>
  <c r="W21" i="11"/>
  <c r="S22" i="11"/>
  <c r="S21" i="11"/>
  <c r="O22" i="11"/>
  <c r="O21" i="11"/>
  <c r="K22" i="11"/>
  <c r="K21" i="11"/>
  <c r="G22" i="11"/>
  <c r="G21" i="11"/>
  <c r="C22" i="11"/>
  <c r="C21" i="11"/>
  <c r="C46" i="1"/>
  <c r="C47" i="1"/>
  <c r="C48" i="1"/>
  <c r="E48" i="1"/>
  <c r="B46" i="1"/>
  <c r="D48" i="1"/>
  <c r="B11" i="1"/>
  <c r="B12" i="1"/>
  <c r="B13" i="1"/>
  <c r="B14" i="1"/>
  <c r="B15" i="1"/>
  <c r="D13" i="1"/>
  <c r="B10" i="1"/>
  <c r="D12" i="1"/>
  <c r="B9" i="1"/>
  <c r="D11" i="1"/>
  <c r="B42" i="1"/>
  <c r="B43" i="1"/>
  <c r="B44" i="1"/>
  <c r="B45" i="1"/>
  <c r="D44" i="1"/>
  <c r="C41" i="1"/>
  <c r="C45" i="1"/>
  <c r="E47" i="1"/>
  <c r="D47" i="1"/>
  <c r="F47" i="1"/>
  <c r="I47" i="1"/>
  <c r="F48" i="1"/>
  <c r="I48" i="1"/>
  <c r="H47" i="1"/>
  <c r="H48" i="1"/>
  <c r="G47" i="1"/>
  <c r="G48" i="1"/>
  <c r="C44" i="1"/>
  <c r="E46" i="1"/>
  <c r="D46" i="1"/>
  <c r="C104" i="8"/>
  <c r="D104" i="8"/>
  <c r="E104" i="8"/>
  <c r="F104" i="8"/>
  <c r="G104" i="8"/>
  <c r="H104" i="8"/>
  <c r="I104" i="8"/>
  <c r="J104" i="8"/>
  <c r="K104" i="8"/>
  <c r="L104" i="8"/>
  <c r="M104" i="8"/>
  <c r="N104" i="8"/>
  <c r="O104" i="8"/>
  <c r="P104" i="8"/>
  <c r="Q104" i="8"/>
  <c r="R104" i="8"/>
  <c r="S104" i="8"/>
  <c r="T104" i="8"/>
  <c r="C105" i="8"/>
  <c r="D105" i="8"/>
  <c r="E105" i="8"/>
  <c r="F105" i="8"/>
  <c r="G105" i="8"/>
  <c r="H105" i="8"/>
  <c r="I105" i="8"/>
  <c r="J105" i="8"/>
  <c r="K105" i="8"/>
  <c r="L105" i="8"/>
  <c r="M105" i="8"/>
  <c r="N105" i="8"/>
  <c r="O105" i="8"/>
  <c r="P105" i="8"/>
  <c r="Q105" i="8"/>
  <c r="R105" i="8"/>
  <c r="S105" i="8"/>
  <c r="T105" i="8"/>
  <c r="B104" i="8"/>
  <c r="B105" i="8"/>
  <c r="B103" i="8"/>
  <c r="T105" i="9"/>
  <c r="C104" i="9"/>
  <c r="D104" i="9"/>
  <c r="E104" i="9"/>
  <c r="F104" i="9"/>
  <c r="G104" i="9"/>
  <c r="H104" i="9"/>
  <c r="I104" i="9"/>
  <c r="J104" i="9"/>
  <c r="K104" i="9"/>
  <c r="L104" i="9"/>
  <c r="M104" i="9"/>
  <c r="N104" i="9"/>
  <c r="O104" i="9"/>
  <c r="P104" i="9"/>
  <c r="Q104" i="9"/>
  <c r="R104" i="9"/>
  <c r="S104" i="9"/>
  <c r="T104" i="9"/>
  <c r="C105" i="9"/>
  <c r="D105" i="9"/>
  <c r="E105" i="9"/>
  <c r="F105" i="9"/>
  <c r="G105" i="9"/>
  <c r="H105" i="9"/>
  <c r="I105" i="9"/>
  <c r="J105" i="9"/>
  <c r="K105" i="9"/>
  <c r="L105" i="9"/>
  <c r="M105" i="9"/>
  <c r="N105" i="9"/>
  <c r="O105" i="9"/>
  <c r="P105" i="9"/>
  <c r="Q105" i="9"/>
  <c r="R105" i="9"/>
  <c r="S105" i="9"/>
  <c r="B104" i="9"/>
  <c r="B105" i="9"/>
  <c r="B103" i="9"/>
  <c r="T104" i="4"/>
  <c r="C104" i="4"/>
  <c r="D104" i="4"/>
  <c r="E104" i="4"/>
  <c r="F104" i="4"/>
  <c r="G104" i="4"/>
  <c r="H104" i="4"/>
  <c r="I104" i="4"/>
  <c r="J104" i="4"/>
  <c r="K104" i="4"/>
  <c r="L104" i="4"/>
  <c r="M104" i="4"/>
  <c r="N104" i="4"/>
  <c r="O104" i="4"/>
  <c r="P104" i="4"/>
  <c r="Q104" i="4"/>
  <c r="R104" i="4"/>
  <c r="S104" i="4"/>
  <c r="C105" i="4"/>
  <c r="D105" i="4"/>
  <c r="E105" i="4"/>
  <c r="F105" i="4"/>
  <c r="G105" i="4"/>
  <c r="H105" i="4"/>
  <c r="I105" i="4"/>
  <c r="J105" i="4"/>
  <c r="K105" i="4"/>
  <c r="L105" i="4"/>
  <c r="M105" i="4"/>
  <c r="N105" i="4"/>
  <c r="O105" i="4"/>
  <c r="P105" i="4"/>
  <c r="Q105" i="4"/>
  <c r="R105" i="4"/>
  <c r="S105" i="4"/>
  <c r="T105" i="4"/>
  <c r="B105" i="4"/>
  <c r="B104" i="4"/>
  <c r="B103" i="4"/>
  <c r="P60" i="3"/>
  <c r="K59" i="3"/>
  <c r="L59" i="3"/>
  <c r="M59" i="3"/>
  <c r="N59" i="3"/>
  <c r="O59" i="3"/>
  <c r="P59" i="3"/>
  <c r="K60" i="3"/>
  <c r="L60" i="3"/>
  <c r="M60" i="3"/>
  <c r="N60" i="3"/>
  <c r="O60" i="3"/>
  <c r="J60" i="3"/>
  <c r="J48" i="3"/>
  <c r="J49" i="3"/>
  <c r="J50" i="3"/>
  <c r="J51" i="3"/>
  <c r="J52" i="3"/>
  <c r="J53" i="3"/>
  <c r="J54" i="3"/>
  <c r="J55" i="3"/>
  <c r="J56" i="3"/>
  <c r="J57" i="3"/>
  <c r="J58" i="3"/>
  <c r="J59" i="3"/>
  <c r="I48" i="3"/>
  <c r="I49" i="3"/>
  <c r="I50" i="3"/>
  <c r="I51" i="3"/>
  <c r="I52" i="3"/>
  <c r="I53" i="3"/>
  <c r="I54" i="3"/>
  <c r="I55" i="3"/>
  <c r="I56" i="3"/>
  <c r="I57" i="3"/>
  <c r="I58" i="3"/>
  <c r="I59" i="3"/>
  <c r="I60" i="3"/>
  <c r="H48" i="3"/>
  <c r="H49" i="3"/>
  <c r="H50" i="3"/>
  <c r="H51" i="3"/>
  <c r="H52" i="3"/>
  <c r="H53" i="3"/>
  <c r="H54" i="3"/>
  <c r="H55" i="3"/>
  <c r="H56" i="3"/>
  <c r="H57" i="3"/>
  <c r="H58" i="3"/>
  <c r="H59" i="3"/>
  <c r="H60" i="3"/>
  <c r="H47" i="3"/>
  <c r="G48" i="3"/>
  <c r="G49" i="3"/>
  <c r="G50" i="3"/>
  <c r="G51" i="3"/>
  <c r="G52" i="3"/>
  <c r="G53" i="3"/>
  <c r="G54" i="3"/>
  <c r="G55" i="3"/>
  <c r="G56" i="3"/>
  <c r="G57" i="3"/>
  <c r="G58" i="3"/>
  <c r="G59" i="3"/>
  <c r="G60" i="3"/>
  <c r="F59" i="3"/>
  <c r="F50" i="3"/>
  <c r="F51" i="3"/>
  <c r="F52" i="3"/>
  <c r="F53" i="3"/>
  <c r="F54" i="3"/>
  <c r="F55" i="3"/>
  <c r="F56" i="3"/>
  <c r="F57" i="3"/>
  <c r="F58" i="3"/>
  <c r="F60" i="3"/>
  <c r="F49" i="3"/>
  <c r="E59" i="3"/>
  <c r="E60" i="3"/>
  <c r="E46" i="3"/>
  <c r="E47" i="3"/>
  <c r="E48" i="3"/>
  <c r="E49" i="3"/>
  <c r="E50" i="3"/>
  <c r="E51" i="3"/>
  <c r="E52" i="3"/>
  <c r="E53" i="3"/>
  <c r="E54" i="3"/>
  <c r="E55" i="3"/>
  <c r="E56" i="3"/>
  <c r="E57" i="3"/>
  <c r="E58" i="3"/>
  <c r="D60" i="3"/>
  <c r="D48" i="3"/>
  <c r="D49" i="3"/>
  <c r="D50" i="3"/>
  <c r="D51" i="3"/>
  <c r="D52" i="3"/>
  <c r="D53" i="3"/>
  <c r="D54" i="3"/>
  <c r="D55" i="3"/>
  <c r="D56" i="3"/>
  <c r="D57" i="3"/>
  <c r="D58" i="3"/>
  <c r="D59" i="3"/>
  <c r="D47" i="3"/>
  <c r="C60" i="3"/>
  <c r="C52" i="3"/>
  <c r="C53" i="3"/>
  <c r="C54" i="3"/>
  <c r="C55" i="3"/>
  <c r="C56" i="3"/>
  <c r="C57" i="3"/>
  <c r="C58" i="3"/>
  <c r="C59" i="3"/>
  <c r="C50" i="3"/>
  <c r="C51" i="3"/>
  <c r="B60" i="3"/>
  <c r="B59" i="3"/>
  <c r="AI58" i="2"/>
  <c r="D57" i="2"/>
  <c r="E57" i="2"/>
  <c r="F57" i="2"/>
  <c r="G57" i="2"/>
  <c r="H57" i="2"/>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D58" i="2"/>
  <c r="E58" i="2"/>
  <c r="F58" i="2"/>
  <c r="G58" i="2"/>
  <c r="H58" i="2"/>
  <c r="I58" i="2"/>
  <c r="J58" i="2"/>
  <c r="K58" i="2"/>
  <c r="L58" i="2"/>
  <c r="M58" i="2"/>
  <c r="N58" i="2"/>
  <c r="O58" i="2"/>
  <c r="P58" i="2"/>
  <c r="Q58" i="2"/>
  <c r="R58" i="2"/>
  <c r="S58" i="2"/>
  <c r="T58" i="2"/>
  <c r="U58" i="2"/>
  <c r="V58" i="2"/>
  <c r="W58" i="2"/>
  <c r="X58" i="2"/>
  <c r="Y58" i="2"/>
  <c r="Z58" i="2"/>
  <c r="AA58" i="2"/>
  <c r="AB58" i="2"/>
  <c r="AC58" i="2"/>
  <c r="AD58" i="2"/>
  <c r="AE58" i="2"/>
  <c r="AF58" i="2"/>
  <c r="AG58" i="2"/>
  <c r="AH58" i="2"/>
  <c r="C58" i="2"/>
  <c r="C57" i="2"/>
  <c r="C55" i="2"/>
  <c r="AJ58" i="2"/>
  <c r="AJ57" i="2"/>
  <c r="AJ38" i="2"/>
  <c r="AJ39" i="2"/>
  <c r="AJ26" i="2"/>
  <c r="AJ27" i="2"/>
  <c r="H61" i="7"/>
  <c r="H57" i="7"/>
  <c r="H58" i="7"/>
  <c r="H59" i="7"/>
  <c r="H60" i="7"/>
  <c r="H56" i="7"/>
  <c r="C61" i="7"/>
  <c r="C56" i="7"/>
  <c r="F56" i="7"/>
  <c r="F57" i="7"/>
  <c r="F58" i="7"/>
  <c r="F59" i="7"/>
  <c r="F60" i="7"/>
  <c r="F61" i="7"/>
  <c r="H41" i="7"/>
  <c r="H42" i="7"/>
  <c r="H43" i="7"/>
  <c r="H44" i="7"/>
  <c r="H45" i="7"/>
  <c r="H46" i="7"/>
  <c r="H47" i="7"/>
  <c r="H48" i="7"/>
  <c r="H40" i="7"/>
  <c r="H37" i="7"/>
  <c r="F46" i="7"/>
  <c r="F47" i="7"/>
  <c r="F48" i="7"/>
  <c r="F40" i="7"/>
  <c r="F41" i="7"/>
  <c r="F42" i="7"/>
  <c r="F43" i="7"/>
  <c r="F44" i="7"/>
  <c r="F45" i="7"/>
  <c r="F39" i="7"/>
  <c r="F35" i="7"/>
  <c r="C60" i="7"/>
  <c r="C59" i="7"/>
  <c r="C48" i="7"/>
  <c r="C47" i="7"/>
  <c r="C46" i="7"/>
  <c r="C41" i="7"/>
  <c r="C42" i="7"/>
  <c r="H60" i="5"/>
  <c r="L58" i="5"/>
  <c r="L59" i="5"/>
  <c r="L60" i="5"/>
  <c r="C58" i="5"/>
  <c r="D58" i="5"/>
  <c r="E58" i="5"/>
  <c r="F58" i="5"/>
  <c r="G58" i="5"/>
  <c r="H58" i="5"/>
  <c r="I58" i="5"/>
  <c r="J58" i="5"/>
  <c r="K58" i="5"/>
  <c r="C59" i="5"/>
  <c r="D59" i="5"/>
  <c r="E59" i="5"/>
  <c r="F59" i="5"/>
  <c r="G59" i="5"/>
  <c r="H59" i="5"/>
  <c r="I59" i="5"/>
  <c r="J59" i="5"/>
  <c r="K59" i="5"/>
  <c r="C60" i="5"/>
  <c r="D60" i="5"/>
  <c r="E60" i="5"/>
  <c r="F60" i="5"/>
  <c r="G60" i="5"/>
  <c r="I60" i="5"/>
  <c r="J60" i="5"/>
  <c r="K60" i="5"/>
  <c r="B59" i="5"/>
  <c r="B60" i="5"/>
  <c r="B58" i="5"/>
  <c r="B54" i="5"/>
  <c r="B53" i="5"/>
  <c r="C43" i="1"/>
  <c r="C42" i="1"/>
  <c r="E43" i="1"/>
  <c r="B41" i="1"/>
  <c r="D43" i="1"/>
  <c r="F43" i="1"/>
  <c r="H43" i="1"/>
  <c r="M43" i="1"/>
  <c r="I43" i="1"/>
  <c r="N43" i="1"/>
  <c r="E44" i="1"/>
  <c r="F44" i="1"/>
  <c r="H44" i="1"/>
  <c r="M44" i="1"/>
  <c r="I44" i="1"/>
  <c r="N44" i="1"/>
  <c r="E45" i="1"/>
  <c r="D45" i="1"/>
  <c r="F45" i="1"/>
  <c r="H45" i="1"/>
  <c r="M45" i="1"/>
  <c r="I45" i="1"/>
  <c r="N45" i="1"/>
  <c r="F46" i="1"/>
  <c r="H46" i="1"/>
  <c r="M46" i="1"/>
  <c r="I46" i="1"/>
  <c r="N46" i="1"/>
  <c r="B16" i="1"/>
  <c r="D14" i="1"/>
  <c r="B17" i="1"/>
  <c r="D15" i="1"/>
  <c r="B18" i="1"/>
  <c r="D16" i="1"/>
  <c r="B19" i="1"/>
  <c r="D17" i="1"/>
  <c r="B20" i="1"/>
  <c r="D18" i="1"/>
  <c r="B21" i="1"/>
  <c r="D19" i="1"/>
  <c r="B22" i="1"/>
  <c r="D20" i="1"/>
  <c r="B23" i="1"/>
  <c r="D21" i="1"/>
  <c r="B24" i="1"/>
  <c r="D22" i="1"/>
  <c r="B25" i="1"/>
  <c r="D23" i="1"/>
  <c r="B26" i="1"/>
  <c r="D24" i="1"/>
  <c r="B27" i="1"/>
  <c r="D25" i="1"/>
  <c r="B28" i="1"/>
  <c r="D26" i="1"/>
  <c r="B29" i="1"/>
  <c r="D27" i="1"/>
  <c r="B30" i="1"/>
  <c r="D28" i="1"/>
  <c r="B31" i="1"/>
  <c r="D29" i="1"/>
  <c r="B32" i="1"/>
  <c r="D30" i="1"/>
  <c r="B33" i="1"/>
  <c r="D31" i="1"/>
  <c r="B34" i="1"/>
  <c r="D32" i="1"/>
  <c r="B35" i="1"/>
  <c r="D33" i="1"/>
  <c r="B36" i="1"/>
  <c r="D34" i="1"/>
  <c r="B37" i="1"/>
  <c r="D35" i="1"/>
  <c r="B38" i="1"/>
  <c r="D36" i="1"/>
  <c r="B39" i="1"/>
  <c r="D37" i="1"/>
  <c r="B40" i="1"/>
  <c r="D38" i="1"/>
  <c r="D39" i="1"/>
  <c r="D40" i="1"/>
  <c r="D41" i="1"/>
  <c r="D42" i="1"/>
  <c r="AJ25" i="2"/>
  <c r="AJ37" i="2"/>
  <c r="D56" i="2"/>
  <c r="E56" i="2"/>
  <c r="F56" i="2"/>
  <c r="G56" i="2"/>
  <c r="H56" i="2"/>
  <c r="I56"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C56" i="2"/>
  <c r="B58" i="3"/>
  <c r="K58" i="3"/>
  <c r="L58" i="3"/>
  <c r="M58" i="3"/>
  <c r="N58" i="3"/>
  <c r="O58" i="3"/>
  <c r="P58" i="3"/>
  <c r="C103" i="8"/>
  <c r="D103" i="8"/>
  <c r="E103" i="8"/>
  <c r="F103" i="8"/>
  <c r="G103" i="8"/>
  <c r="H103" i="8"/>
  <c r="I103" i="8"/>
  <c r="J103" i="8"/>
  <c r="K103" i="8"/>
  <c r="L103" i="8"/>
  <c r="M103" i="8"/>
  <c r="N103" i="8"/>
  <c r="O103" i="8"/>
  <c r="P103" i="8"/>
  <c r="Q103" i="8"/>
  <c r="R103" i="8"/>
  <c r="S103" i="8"/>
  <c r="T103" i="8"/>
  <c r="C103" i="9"/>
  <c r="D103" i="9"/>
  <c r="E103" i="9"/>
  <c r="F103" i="9"/>
  <c r="G103" i="9"/>
  <c r="H103" i="9"/>
  <c r="I103" i="9"/>
  <c r="J103" i="9"/>
  <c r="K103" i="9"/>
  <c r="L103" i="9"/>
  <c r="M103" i="9"/>
  <c r="N103" i="9"/>
  <c r="O103" i="9"/>
  <c r="P103" i="9"/>
  <c r="Q103" i="9"/>
  <c r="R103" i="9"/>
  <c r="S103" i="9"/>
  <c r="T103" i="9"/>
  <c r="C103" i="4"/>
  <c r="D103" i="4"/>
  <c r="E103" i="4"/>
  <c r="F103" i="4"/>
  <c r="G103" i="4"/>
  <c r="H103" i="4"/>
  <c r="I103" i="4"/>
  <c r="J103" i="4"/>
  <c r="K103" i="4"/>
  <c r="L103" i="4"/>
  <c r="M103" i="4"/>
  <c r="N103" i="4"/>
  <c r="O103" i="4"/>
  <c r="P103" i="4"/>
  <c r="Q103" i="4"/>
  <c r="R103" i="4"/>
  <c r="S103" i="4"/>
  <c r="T103" i="4"/>
  <c r="K46" i="1"/>
  <c r="G46" i="1"/>
  <c r="L46" i="1"/>
  <c r="C58" i="7"/>
  <c r="C57" i="7"/>
  <c r="AJ24" i="2"/>
  <c r="AJ36" i="2"/>
  <c r="AJ55" i="2"/>
  <c r="D55" i="2"/>
  <c r="E55" i="2"/>
  <c r="F55" i="2"/>
  <c r="G55" i="2"/>
  <c r="H55" i="2"/>
  <c r="I55" i="2"/>
  <c r="J55" i="2"/>
  <c r="K55" i="2"/>
  <c r="L55" i="2"/>
  <c r="M55" i="2"/>
  <c r="N55" i="2"/>
  <c r="O55" i="2"/>
  <c r="P55" i="2"/>
  <c r="Q55" i="2"/>
  <c r="R55" i="2"/>
  <c r="S55" i="2"/>
  <c r="T55" i="2"/>
  <c r="U55" i="2"/>
  <c r="V55" i="2"/>
  <c r="W55" i="2"/>
  <c r="X55" i="2"/>
  <c r="Y55" i="2"/>
  <c r="Z55" i="2"/>
  <c r="AA55" i="2"/>
  <c r="AB55" i="2"/>
  <c r="AC55" i="2"/>
  <c r="AD55" i="2"/>
  <c r="AE55" i="2"/>
  <c r="AF55" i="2"/>
  <c r="AG55" i="2"/>
  <c r="AH55" i="2"/>
  <c r="AI55" i="2"/>
  <c r="B57" i="3"/>
  <c r="K57" i="3"/>
  <c r="L57" i="3"/>
  <c r="M57" i="3"/>
  <c r="N57" i="3"/>
  <c r="O57" i="3"/>
  <c r="P57" i="3"/>
  <c r="B44" i="3"/>
  <c r="B45" i="3"/>
  <c r="B46" i="3"/>
  <c r="B102" i="8"/>
  <c r="C102" i="8"/>
  <c r="D102" i="8"/>
  <c r="E102" i="8"/>
  <c r="F102" i="8"/>
  <c r="G102" i="8"/>
  <c r="H102" i="8"/>
  <c r="I102" i="8"/>
  <c r="J102" i="8"/>
  <c r="K102" i="8"/>
  <c r="L102" i="8"/>
  <c r="M102" i="8"/>
  <c r="N102" i="8"/>
  <c r="O102" i="8"/>
  <c r="P102" i="8"/>
  <c r="Q102" i="8"/>
  <c r="R102" i="8"/>
  <c r="S102" i="8"/>
  <c r="T102" i="8"/>
  <c r="B102" i="9"/>
  <c r="C102" i="9"/>
  <c r="D102" i="9"/>
  <c r="E102" i="9"/>
  <c r="F102" i="9"/>
  <c r="G102" i="9"/>
  <c r="H102" i="9"/>
  <c r="I102" i="9"/>
  <c r="J102" i="9"/>
  <c r="K102" i="9"/>
  <c r="L102" i="9"/>
  <c r="M102" i="9"/>
  <c r="N102" i="9"/>
  <c r="O102" i="9"/>
  <c r="P102" i="9"/>
  <c r="Q102" i="9"/>
  <c r="R102" i="9"/>
  <c r="S102" i="9"/>
  <c r="T102" i="9"/>
  <c r="J102" i="4"/>
  <c r="B102" i="4"/>
  <c r="C102" i="4"/>
  <c r="D102" i="4"/>
  <c r="E102" i="4"/>
  <c r="F102" i="4"/>
  <c r="G102" i="4"/>
  <c r="H102" i="4"/>
  <c r="I102" i="4"/>
  <c r="K102" i="4"/>
  <c r="L102" i="4"/>
  <c r="M102" i="4"/>
  <c r="N102" i="4"/>
  <c r="O102" i="4"/>
  <c r="P102" i="4"/>
  <c r="Q102" i="4"/>
  <c r="R102" i="4"/>
  <c r="S102" i="4"/>
  <c r="T102" i="4"/>
  <c r="C68" i="4"/>
  <c r="C69" i="4"/>
  <c r="K45" i="1"/>
  <c r="G45" i="1"/>
  <c r="L45" i="1"/>
  <c r="C45" i="7"/>
  <c r="D54" i="2"/>
  <c r="E54" i="2"/>
  <c r="F54" i="2"/>
  <c r="G54" i="2"/>
  <c r="I54" i="2"/>
  <c r="J54" i="2"/>
  <c r="K54" i="2"/>
  <c r="L54" i="2"/>
  <c r="M54" i="2"/>
  <c r="N54" i="2"/>
  <c r="O54" i="2"/>
  <c r="H54" i="2"/>
  <c r="W54" i="2"/>
  <c r="P54" i="2"/>
  <c r="Q54" i="2"/>
  <c r="R54" i="2"/>
  <c r="S54" i="2"/>
  <c r="T54" i="2"/>
  <c r="U54" i="2"/>
  <c r="V54" i="2"/>
  <c r="X54" i="2"/>
  <c r="Y54" i="2"/>
  <c r="Z54" i="2"/>
  <c r="AA54" i="2"/>
  <c r="AB54" i="2"/>
  <c r="AC54" i="2"/>
  <c r="AD54" i="2"/>
  <c r="AE54" i="2"/>
  <c r="AF54" i="2"/>
  <c r="AG54" i="2"/>
  <c r="AH54" i="2"/>
  <c r="AI54" i="2"/>
  <c r="C54" i="2"/>
  <c r="AJ54" i="2"/>
  <c r="AJ35" i="2"/>
  <c r="AJ23" i="2"/>
  <c r="B56" i="3"/>
  <c r="K56" i="3"/>
  <c r="L56" i="3"/>
  <c r="M56" i="3"/>
  <c r="N56" i="3"/>
  <c r="O56" i="3"/>
  <c r="P56" i="3"/>
  <c r="B101" i="8"/>
  <c r="C101" i="8"/>
  <c r="D101" i="8"/>
  <c r="E101" i="8"/>
  <c r="F101" i="8"/>
  <c r="G101" i="8"/>
  <c r="H101" i="8"/>
  <c r="I101" i="8"/>
  <c r="J101" i="8"/>
  <c r="K101" i="8"/>
  <c r="L101" i="8"/>
  <c r="M101" i="8"/>
  <c r="N101" i="8"/>
  <c r="O101" i="8"/>
  <c r="P101" i="8"/>
  <c r="Q101" i="8"/>
  <c r="R101" i="8"/>
  <c r="S101" i="8"/>
  <c r="T101" i="8"/>
  <c r="B101" i="9"/>
  <c r="C101" i="9"/>
  <c r="D101" i="9"/>
  <c r="E101" i="9"/>
  <c r="F101" i="9"/>
  <c r="G101" i="9"/>
  <c r="H101" i="9"/>
  <c r="I101" i="9"/>
  <c r="J101" i="9"/>
  <c r="K101" i="9"/>
  <c r="L101" i="9"/>
  <c r="M101" i="9"/>
  <c r="N101" i="9"/>
  <c r="O101" i="9"/>
  <c r="P101" i="9"/>
  <c r="Q101" i="9"/>
  <c r="R101" i="9"/>
  <c r="S101" i="9"/>
  <c r="T101" i="9"/>
  <c r="B101" i="4"/>
  <c r="C101" i="4"/>
  <c r="D101" i="4"/>
  <c r="E101" i="4"/>
  <c r="F101" i="4"/>
  <c r="G101" i="4"/>
  <c r="H101" i="4"/>
  <c r="I101" i="4"/>
  <c r="J101" i="4"/>
  <c r="K101" i="4"/>
  <c r="L101" i="4"/>
  <c r="M101" i="4"/>
  <c r="N101" i="4"/>
  <c r="O101" i="4"/>
  <c r="P101" i="4"/>
  <c r="Q101" i="4"/>
  <c r="R101" i="4"/>
  <c r="S101" i="4"/>
  <c r="T101" i="4"/>
  <c r="C44" i="7"/>
  <c r="C53" i="2"/>
  <c r="D53" i="2"/>
  <c r="E53" i="2"/>
  <c r="F53" i="2"/>
  <c r="G53" i="2"/>
  <c r="I53" i="2"/>
  <c r="J53" i="2"/>
  <c r="K53" i="2"/>
  <c r="L53" i="2"/>
  <c r="M53" i="2"/>
  <c r="N53" i="2"/>
  <c r="O53" i="2"/>
  <c r="H53" i="2"/>
  <c r="W53" i="2"/>
  <c r="P53" i="2"/>
  <c r="Q53" i="2"/>
  <c r="R53" i="2"/>
  <c r="S53" i="2"/>
  <c r="T53" i="2"/>
  <c r="U53" i="2"/>
  <c r="V53" i="2"/>
  <c r="X53" i="2"/>
  <c r="Y53" i="2"/>
  <c r="Z53" i="2"/>
  <c r="AA53" i="2"/>
  <c r="AB53" i="2"/>
  <c r="AC53" i="2"/>
  <c r="AD53" i="2"/>
  <c r="AE53" i="2"/>
  <c r="AF53" i="2"/>
  <c r="AG53" i="2"/>
  <c r="AH53" i="2"/>
  <c r="AI53" i="2"/>
  <c r="AJ34" i="2"/>
  <c r="AJ53" i="2"/>
  <c r="AJ22" i="2"/>
  <c r="B55" i="3"/>
  <c r="K55" i="3"/>
  <c r="L55" i="3"/>
  <c r="M55" i="3"/>
  <c r="N55" i="3"/>
  <c r="O55" i="3"/>
  <c r="P55" i="3"/>
  <c r="B100" i="8"/>
  <c r="C100" i="8"/>
  <c r="D100" i="8"/>
  <c r="E100" i="8"/>
  <c r="F100" i="8"/>
  <c r="G100" i="8"/>
  <c r="H100" i="8"/>
  <c r="I100" i="8"/>
  <c r="J100" i="8"/>
  <c r="K100" i="8"/>
  <c r="L100" i="8"/>
  <c r="M100" i="8"/>
  <c r="N100" i="8"/>
  <c r="O100" i="8"/>
  <c r="P100" i="8"/>
  <c r="Q100" i="8"/>
  <c r="R100" i="8"/>
  <c r="S100" i="8"/>
  <c r="T100" i="8"/>
  <c r="B100" i="4"/>
  <c r="C100" i="4"/>
  <c r="D100" i="4"/>
  <c r="E100" i="4"/>
  <c r="F100" i="4"/>
  <c r="G100" i="4"/>
  <c r="H100" i="4"/>
  <c r="I100" i="4"/>
  <c r="J100" i="4"/>
  <c r="K100" i="4"/>
  <c r="L100" i="4"/>
  <c r="M100" i="4"/>
  <c r="N100" i="4"/>
  <c r="O100" i="4"/>
  <c r="P100" i="4"/>
  <c r="Q100" i="4"/>
  <c r="R100" i="4"/>
  <c r="S100" i="4"/>
  <c r="T100" i="4"/>
  <c r="B100" i="9"/>
  <c r="C100" i="9"/>
  <c r="D100" i="9"/>
  <c r="E100" i="9"/>
  <c r="F100" i="9"/>
  <c r="G100" i="9"/>
  <c r="H100" i="9"/>
  <c r="I100" i="9"/>
  <c r="J100" i="9"/>
  <c r="K100" i="9"/>
  <c r="L100" i="9"/>
  <c r="M100" i="9"/>
  <c r="N100" i="9"/>
  <c r="O100" i="9"/>
  <c r="P100" i="9"/>
  <c r="Q100" i="9"/>
  <c r="R100" i="9"/>
  <c r="S100" i="9"/>
  <c r="T100" i="9"/>
  <c r="B57" i="5"/>
  <c r="C57" i="5"/>
  <c r="D57" i="5"/>
  <c r="E57" i="5"/>
  <c r="F57" i="5"/>
  <c r="G57" i="5"/>
  <c r="H57" i="5"/>
  <c r="I57" i="5"/>
  <c r="J57" i="5"/>
  <c r="K57" i="5"/>
  <c r="L57" i="5"/>
  <c r="C43" i="7"/>
  <c r="C52" i="2"/>
  <c r="D52" i="2"/>
  <c r="E52" i="2"/>
  <c r="F52" i="2"/>
  <c r="G52" i="2"/>
  <c r="I52" i="2"/>
  <c r="J52" i="2"/>
  <c r="K52" i="2"/>
  <c r="L52" i="2"/>
  <c r="M52" i="2"/>
  <c r="N52" i="2"/>
  <c r="O52" i="2"/>
  <c r="H52" i="2"/>
  <c r="W52" i="2"/>
  <c r="P52" i="2"/>
  <c r="Q52" i="2"/>
  <c r="R52" i="2"/>
  <c r="S52" i="2"/>
  <c r="T52" i="2"/>
  <c r="U52" i="2"/>
  <c r="V52" i="2"/>
  <c r="X52" i="2"/>
  <c r="Y52" i="2"/>
  <c r="Z52" i="2"/>
  <c r="AA52" i="2"/>
  <c r="AB52" i="2"/>
  <c r="AC52" i="2"/>
  <c r="AD52" i="2"/>
  <c r="AE52" i="2"/>
  <c r="AF52" i="2"/>
  <c r="AG52" i="2"/>
  <c r="AH52" i="2"/>
  <c r="AI52" i="2"/>
  <c r="B54" i="3"/>
  <c r="K54" i="3"/>
  <c r="L54" i="3"/>
  <c r="M54" i="3"/>
  <c r="N54" i="3"/>
  <c r="O54" i="3"/>
  <c r="P54" i="3"/>
  <c r="B99" i="8"/>
  <c r="C99" i="8"/>
  <c r="D99" i="8"/>
  <c r="E99" i="8"/>
  <c r="F99" i="8"/>
  <c r="G99" i="8"/>
  <c r="H99" i="8"/>
  <c r="I99" i="8"/>
  <c r="J99" i="8"/>
  <c r="K99" i="8"/>
  <c r="L99" i="8"/>
  <c r="M99" i="8"/>
  <c r="N99" i="8"/>
  <c r="O99" i="8"/>
  <c r="P99" i="8"/>
  <c r="Q99" i="8"/>
  <c r="R99" i="8"/>
  <c r="S99" i="8"/>
  <c r="T99" i="8"/>
  <c r="C99" i="9"/>
  <c r="D99" i="9"/>
  <c r="E99" i="9"/>
  <c r="F99" i="9"/>
  <c r="G99" i="9"/>
  <c r="H99" i="9"/>
  <c r="I99" i="9"/>
  <c r="J99" i="9"/>
  <c r="K99" i="9"/>
  <c r="L99" i="9"/>
  <c r="M99" i="9"/>
  <c r="N99" i="9"/>
  <c r="O99" i="9"/>
  <c r="P99" i="9"/>
  <c r="Q99" i="9"/>
  <c r="R99" i="9"/>
  <c r="S99" i="9"/>
  <c r="T99" i="9"/>
  <c r="B99" i="9"/>
  <c r="C99" i="4"/>
  <c r="D99" i="4"/>
  <c r="E99" i="4"/>
  <c r="F99" i="4"/>
  <c r="G99" i="4"/>
  <c r="H99" i="4"/>
  <c r="I99" i="4"/>
  <c r="J99" i="4"/>
  <c r="K99" i="4"/>
  <c r="L99" i="4"/>
  <c r="M99" i="4"/>
  <c r="N99" i="4"/>
  <c r="O99" i="4"/>
  <c r="P99" i="4"/>
  <c r="Q99" i="4"/>
  <c r="R99" i="4"/>
  <c r="S99" i="4"/>
  <c r="T99" i="4"/>
  <c r="B99" i="4"/>
  <c r="C56" i="5"/>
  <c r="D56" i="5"/>
  <c r="E56" i="5"/>
  <c r="F56" i="5"/>
  <c r="G56" i="5"/>
  <c r="H56" i="5"/>
  <c r="I56" i="5"/>
  <c r="J56" i="5"/>
  <c r="K56" i="5"/>
  <c r="L56" i="5"/>
  <c r="B56" i="5"/>
  <c r="AJ52" i="2"/>
  <c r="AJ33" i="2"/>
  <c r="AJ21" i="2"/>
  <c r="AJ32" i="2"/>
  <c r="D51" i="2"/>
  <c r="E51" i="2"/>
  <c r="F51" i="2"/>
  <c r="G51" i="2"/>
  <c r="I51" i="2"/>
  <c r="J51" i="2"/>
  <c r="K51" i="2"/>
  <c r="L51" i="2"/>
  <c r="M51" i="2"/>
  <c r="N51" i="2"/>
  <c r="O51" i="2"/>
  <c r="H51" i="2"/>
  <c r="W51" i="2"/>
  <c r="P51" i="2"/>
  <c r="Q51" i="2"/>
  <c r="R51" i="2"/>
  <c r="S51" i="2"/>
  <c r="T51" i="2"/>
  <c r="U51" i="2"/>
  <c r="V51" i="2"/>
  <c r="X51" i="2"/>
  <c r="Y51" i="2"/>
  <c r="Z51" i="2"/>
  <c r="AA51" i="2"/>
  <c r="AB51" i="2"/>
  <c r="AC51" i="2"/>
  <c r="AD51" i="2"/>
  <c r="AE51" i="2"/>
  <c r="AF51" i="2"/>
  <c r="AG51" i="2"/>
  <c r="AH51" i="2"/>
  <c r="AI51" i="2"/>
  <c r="C51" i="2"/>
  <c r="C98" i="8"/>
  <c r="D98" i="8"/>
  <c r="E98" i="8"/>
  <c r="F98" i="8"/>
  <c r="G98" i="8"/>
  <c r="H98" i="8"/>
  <c r="I98" i="8"/>
  <c r="J98" i="8"/>
  <c r="K98" i="8"/>
  <c r="L98" i="8"/>
  <c r="M98" i="8"/>
  <c r="N98" i="8"/>
  <c r="O98" i="8"/>
  <c r="P98" i="8"/>
  <c r="Q98" i="8"/>
  <c r="R98" i="8"/>
  <c r="S98" i="8"/>
  <c r="T98" i="8"/>
  <c r="B98" i="8"/>
  <c r="C98" i="9"/>
  <c r="D98" i="9"/>
  <c r="E98" i="9"/>
  <c r="F98" i="9"/>
  <c r="G98" i="9"/>
  <c r="H98" i="9"/>
  <c r="I98" i="9"/>
  <c r="J98" i="9"/>
  <c r="K98" i="9"/>
  <c r="L98" i="9"/>
  <c r="M98" i="9"/>
  <c r="N98" i="9"/>
  <c r="O98" i="9"/>
  <c r="P98" i="9"/>
  <c r="Q98" i="9"/>
  <c r="R98" i="9"/>
  <c r="S98" i="9"/>
  <c r="T98" i="9"/>
  <c r="B98" i="9"/>
  <c r="C98" i="4"/>
  <c r="D98" i="4"/>
  <c r="E98" i="4"/>
  <c r="F98" i="4"/>
  <c r="G98" i="4"/>
  <c r="H98" i="4"/>
  <c r="I98" i="4"/>
  <c r="J98" i="4"/>
  <c r="K98" i="4"/>
  <c r="L98" i="4"/>
  <c r="M98" i="4"/>
  <c r="N98" i="4"/>
  <c r="O98" i="4"/>
  <c r="P98" i="4"/>
  <c r="Q98" i="4"/>
  <c r="R98" i="4"/>
  <c r="S98" i="4"/>
  <c r="T98" i="4"/>
  <c r="B98" i="4"/>
  <c r="C55" i="5"/>
  <c r="D55" i="5"/>
  <c r="E55" i="5"/>
  <c r="F55" i="5"/>
  <c r="G55" i="5"/>
  <c r="H55" i="5"/>
  <c r="I55" i="5"/>
  <c r="J55" i="5"/>
  <c r="K55" i="5"/>
  <c r="L55" i="5"/>
  <c r="B55" i="5"/>
  <c r="K53" i="3"/>
  <c r="L53" i="3"/>
  <c r="M53" i="3"/>
  <c r="N53" i="3"/>
  <c r="O53" i="3"/>
  <c r="P53" i="3"/>
  <c r="B53" i="3"/>
  <c r="AJ51" i="2"/>
  <c r="AJ20" i="2"/>
  <c r="C40" i="7"/>
  <c r="B97" i="4"/>
  <c r="C97" i="4"/>
  <c r="D97" i="4"/>
  <c r="E97" i="4"/>
  <c r="F97" i="4"/>
  <c r="G97" i="4"/>
  <c r="H97" i="4"/>
  <c r="I97" i="4"/>
  <c r="J97" i="4"/>
  <c r="K97" i="4"/>
  <c r="L97" i="4"/>
  <c r="M97" i="4"/>
  <c r="N97" i="4"/>
  <c r="O97" i="4"/>
  <c r="P97" i="4"/>
  <c r="Q97" i="4"/>
  <c r="R97" i="4"/>
  <c r="S97" i="4"/>
  <c r="T97" i="4"/>
  <c r="B97" i="9"/>
  <c r="C97" i="9"/>
  <c r="D97" i="9"/>
  <c r="E97" i="9"/>
  <c r="F97" i="9"/>
  <c r="G97" i="9"/>
  <c r="H97" i="9"/>
  <c r="I97" i="9"/>
  <c r="J97" i="9"/>
  <c r="K97" i="9"/>
  <c r="L97" i="9"/>
  <c r="M97" i="9"/>
  <c r="N97" i="9"/>
  <c r="O97" i="9"/>
  <c r="P97" i="9"/>
  <c r="Q97" i="9"/>
  <c r="R97" i="9"/>
  <c r="S97" i="9"/>
  <c r="T97" i="9"/>
  <c r="B97" i="8"/>
  <c r="C97" i="8"/>
  <c r="D97" i="8"/>
  <c r="E97" i="8"/>
  <c r="F97" i="8"/>
  <c r="G97" i="8"/>
  <c r="H97" i="8"/>
  <c r="I97" i="8"/>
  <c r="J97" i="8"/>
  <c r="K97" i="8"/>
  <c r="L97" i="8"/>
  <c r="M97" i="8"/>
  <c r="N97" i="8"/>
  <c r="O97" i="8"/>
  <c r="P97" i="8"/>
  <c r="Q97" i="8"/>
  <c r="R97" i="8"/>
  <c r="S97" i="8"/>
  <c r="T97" i="8"/>
  <c r="B68" i="8"/>
  <c r="C68" i="8"/>
  <c r="D68" i="8"/>
  <c r="E68" i="8"/>
  <c r="F68" i="8"/>
  <c r="G68" i="8"/>
  <c r="H68" i="8"/>
  <c r="I68" i="8"/>
  <c r="J68" i="8"/>
  <c r="K68" i="8"/>
  <c r="L68" i="8"/>
  <c r="M68" i="8"/>
  <c r="N68" i="8"/>
  <c r="O68" i="8"/>
  <c r="P68" i="8"/>
  <c r="Q68" i="8"/>
  <c r="R68" i="8"/>
  <c r="S68" i="8"/>
  <c r="T68" i="8"/>
  <c r="B69" i="8"/>
  <c r="C69" i="8"/>
  <c r="D69" i="8"/>
  <c r="E69" i="8"/>
  <c r="F69" i="8"/>
  <c r="G69" i="8"/>
  <c r="H69" i="8"/>
  <c r="I69" i="8"/>
  <c r="J69" i="8"/>
  <c r="K69" i="8"/>
  <c r="L69" i="8"/>
  <c r="M69" i="8"/>
  <c r="N69" i="8"/>
  <c r="O69" i="8"/>
  <c r="P69" i="8"/>
  <c r="Q69" i="8"/>
  <c r="R69" i="8"/>
  <c r="S69" i="8"/>
  <c r="T69" i="8"/>
  <c r="B70" i="8"/>
  <c r="C70" i="8"/>
  <c r="D70" i="8"/>
  <c r="E70" i="8"/>
  <c r="F70" i="8"/>
  <c r="G70" i="8"/>
  <c r="H70" i="8"/>
  <c r="I70" i="8"/>
  <c r="J70" i="8"/>
  <c r="K70" i="8"/>
  <c r="L70" i="8"/>
  <c r="M70" i="8"/>
  <c r="N70" i="8"/>
  <c r="O70" i="8"/>
  <c r="P70" i="8"/>
  <c r="Q70" i="8"/>
  <c r="R70" i="8"/>
  <c r="S70" i="8"/>
  <c r="T70" i="8"/>
  <c r="B71" i="8"/>
  <c r="C71" i="8"/>
  <c r="D71" i="8"/>
  <c r="E71" i="8"/>
  <c r="F71" i="8"/>
  <c r="G71" i="8"/>
  <c r="H71" i="8"/>
  <c r="I71" i="8"/>
  <c r="J71" i="8"/>
  <c r="K71" i="8"/>
  <c r="L71" i="8"/>
  <c r="M71" i="8"/>
  <c r="N71" i="8"/>
  <c r="O71" i="8"/>
  <c r="P71" i="8"/>
  <c r="Q71" i="8"/>
  <c r="R71" i="8"/>
  <c r="S71" i="8"/>
  <c r="T71" i="8"/>
  <c r="B72" i="8"/>
  <c r="C72" i="8"/>
  <c r="D72" i="8"/>
  <c r="E72" i="8"/>
  <c r="F72" i="8"/>
  <c r="G72" i="8"/>
  <c r="H72" i="8"/>
  <c r="I72" i="8"/>
  <c r="J72" i="8"/>
  <c r="K72" i="8"/>
  <c r="L72" i="8"/>
  <c r="M72" i="8"/>
  <c r="N72" i="8"/>
  <c r="O72" i="8"/>
  <c r="P72" i="8"/>
  <c r="Q72" i="8"/>
  <c r="R72" i="8"/>
  <c r="S72" i="8"/>
  <c r="T72" i="8"/>
  <c r="B73" i="8"/>
  <c r="C73" i="8"/>
  <c r="D73" i="8"/>
  <c r="E73" i="8"/>
  <c r="F73" i="8"/>
  <c r="G73" i="8"/>
  <c r="H73" i="8"/>
  <c r="I73" i="8"/>
  <c r="J73" i="8"/>
  <c r="K73" i="8"/>
  <c r="L73" i="8"/>
  <c r="M73" i="8"/>
  <c r="N73" i="8"/>
  <c r="O73" i="8"/>
  <c r="P73" i="8"/>
  <c r="Q73" i="8"/>
  <c r="R73" i="8"/>
  <c r="S73" i="8"/>
  <c r="T73" i="8"/>
  <c r="B74" i="8"/>
  <c r="C74" i="8"/>
  <c r="D74" i="8"/>
  <c r="E74" i="8"/>
  <c r="F74" i="8"/>
  <c r="G74" i="8"/>
  <c r="H74" i="8"/>
  <c r="I74" i="8"/>
  <c r="J74" i="8"/>
  <c r="K74" i="8"/>
  <c r="L74" i="8"/>
  <c r="M74" i="8"/>
  <c r="N74" i="8"/>
  <c r="O74" i="8"/>
  <c r="P74" i="8"/>
  <c r="Q74" i="8"/>
  <c r="R74" i="8"/>
  <c r="S74" i="8"/>
  <c r="T74" i="8"/>
  <c r="B75" i="8"/>
  <c r="C75" i="8"/>
  <c r="D75" i="8"/>
  <c r="E75" i="8"/>
  <c r="F75" i="8"/>
  <c r="G75" i="8"/>
  <c r="H75" i="8"/>
  <c r="I75" i="8"/>
  <c r="J75" i="8"/>
  <c r="K75" i="8"/>
  <c r="L75" i="8"/>
  <c r="M75" i="8"/>
  <c r="N75" i="8"/>
  <c r="O75" i="8"/>
  <c r="P75" i="8"/>
  <c r="Q75" i="8"/>
  <c r="R75" i="8"/>
  <c r="S75" i="8"/>
  <c r="T75" i="8"/>
  <c r="B76" i="8"/>
  <c r="C76" i="8"/>
  <c r="D76" i="8"/>
  <c r="E76" i="8"/>
  <c r="F76" i="8"/>
  <c r="G76" i="8"/>
  <c r="H76" i="8"/>
  <c r="I76" i="8"/>
  <c r="J76" i="8"/>
  <c r="K76" i="8"/>
  <c r="L76" i="8"/>
  <c r="M76" i="8"/>
  <c r="N76" i="8"/>
  <c r="O76" i="8"/>
  <c r="P76" i="8"/>
  <c r="Q76" i="8"/>
  <c r="R76" i="8"/>
  <c r="S76" i="8"/>
  <c r="T76" i="8"/>
  <c r="B77" i="8"/>
  <c r="C77" i="8"/>
  <c r="D77" i="8"/>
  <c r="E77" i="8"/>
  <c r="F77" i="8"/>
  <c r="G77" i="8"/>
  <c r="H77" i="8"/>
  <c r="I77" i="8"/>
  <c r="J77" i="8"/>
  <c r="K77" i="8"/>
  <c r="L77" i="8"/>
  <c r="M77" i="8"/>
  <c r="N77" i="8"/>
  <c r="O77" i="8"/>
  <c r="P77" i="8"/>
  <c r="Q77" i="8"/>
  <c r="R77" i="8"/>
  <c r="S77" i="8"/>
  <c r="T77" i="8"/>
  <c r="B78" i="8"/>
  <c r="C78" i="8"/>
  <c r="D78" i="8"/>
  <c r="E78" i="8"/>
  <c r="F78" i="8"/>
  <c r="G78" i="8"/>
  <c r="H78" i="8"/>
  <c r="I78" i="8"/>
  <c r="J78" i="8"/>
  <c r="K78" i="8"/>
  <c r="L78" i="8"/>
  <c r="M78" i="8"/>
  <c r="N78" i="8"/>
  <c r="O78" i="8"/>
  <c r="P78" i="8"/>
  <c r="Q78" i="8"/>
  <c r="R78" i="8"/>
  <c r="S78" i="8"/>
  <c r="T78" i="8"/>
  <c r="B79" i="8"/>
  <c r="C79" i="8"/>
  <c r="D79" i="8"/>
  <c r="E79" i="8"/>
  <c r="F79" i="8"/>
  <c r="G79" i="8"/>
  <c r="H79" i="8"/>
  <c r="I79" i="8"/>
  <c r="J79" i="8"/>
  <c r="K79" i="8"/>
  <c r="L79" i="8"/>
  <c r="M79" i="8"/>
  <c r="N79" i="8"/>
  <c r="O79" i="8"/>
  <c r="P79" i="8"/>
  <c r="Q79" i="8"/>
  <c r="R79" i="8"/>
  <c r="S79" i="8"/>
  <c r="T79" i="8"/>
  <c r="B80" i="8"/>
  <c r="C80" i="8"/>
  <c r="D80" i="8"/>
  <c r="E80" i="8"/>
  <c r="F80" i="8"/>
  <c r="G80" i="8"/>
  <c r="H80" i="8"/>
  <c r="I80" i="8"/>
  <c r="J80" i="8"/>
  <c r="K80" i="8"/>
  <c r="L80" i="8"/>
  <c r="M80" i="8"/>
  <c r="N80" i="8"/>
  <c r="O80" i="8"/>
  <c r="P80" i="8"/>
  <c r="Q80" i="8"/>
  <c r="R80" i="8"/>
  <c r="S80" i="8"/>
  <c r="T80" i="8"/>
  <c r="B81" i="8"/>
  <c r="C81" i="8"/>
  <c r="D81" i="8"/>
  <c r="E81" i="8"/>
  <c r="F81" i="8"/>
  <c r="G81" i="8"/>
  <c r="H81" i="8"/>
  <c r="I81" i="8"/>
  <c r="J81" i="8"/>
  <c r="K81" i="8"/>
  <c r="L81" i="8"/>
  <c r="M81" i="8"/>
  <c r="N81" i="8"/>
  <c r="O81" i="8"/>
  <c r="P81" i="8"/>
  <c r="Q81" i="8"/>
  <c r="R81" i="8"/>
  <c r="S81" i="8"/>
  <c r="T81" i="8"/>
  <c r="B82" i="8"/>
  <c r="C82" i="8"/>
  <c r="D82" i="8"/>
  <c r="E82" i="8"/>
  <c r="F82" i="8"/>
  <c r="G82" i="8"/>
  <c r="H82" i="8"/>
  <c r="I82" i="8"/>
  <c r="J82" i="8"/>
  <c r="K82" i="8"/>
  <c r="L82" i="8"/>
  <c r="M82" i="8"/>
  <c r="N82" i="8"/>
  <c r="O82" i="8"/>
  <c r="P82" i="8"/>
  <c r="Q82" i="8"/>
  <c r="R82" i="8"/>
  <c r="S82" i="8"/>
  <c r="T82" i="8"/>
  <c r="B83" i="8"/>
  <c r="C83" i="8"/>
  <c r="D83" i="8"/>
  <c r="E83" i="8"/>
  <c r="F83" i="8"/>
  <c r="G83" i="8"/>
  <c r="H83" i="8"/>
  <c r="I83" i="8"/>
  <c r="J83" i="8"/>
  <c r="K83" i="8"/>
  <c r="L83" i="8"/>
  <c r="M83" i="8"/>
  <c r="N83" i="8"/>
  <c r="O83" i="8"/>
  <c r="P83" i="8"/>
  <c r="Q83" i="8"/>
  <c r="R83" i="8"/>
  <c r="S83" i="8"/>
  <c r="T83" i="8"/>
  <c r="B84" i="8"/>
  <c r="C84" i="8"/>
  <c r="D84" i="8"/>
  <c r="E84" i="8"/>
  <c r="F84" i="8"/>
  <c r="G84" i="8"/>
  <c r="H84" i="8"/>
  <c r="I84" i="8"/>
  <c r="J84" i="8"/>
  <c r="K84" i="8"/>
  <c r="L84" i="8"/>
  <c r="M84" i="8"/>
  <c r="N84" i="8"/>
  <c r="O84" i="8"/>
  <c r="P84" i="8"/>
  <c r="Q84" i="8"/>
  <c r="R84" i="8"/>
  <c r="S84" i="8"/>
  <c r="T84" i="8"/>
  <c r="B85" i="8"/>
  <c r="C85" i="8"/>
  <c r="D85" i="8"/>
  <c r="E85" i="8"/>
  <c r="F85" i="8"/>
  <c r="G85" i="8"/>
  <c r="H85" i="8"/>
  <c r="I85" i="8"/>
  <c r="J85" i="8"/>
  <c r="K85" i="8"/>
  <c r="L85" i="8"/>
  <c r="M85" i="8"/>
  <c r="N85" i="8"/>
  <c r="O85" i="8"/>
  <c r="P85" i="8"/>
  <c r="Q85" i="8"/>
  <c r="R85" i="8"/>
  <c r="S85" i="8"/>
  <c r="T85" i="8"/>
  <c r="B86" i="8"/>
  <c r="C86" i="8"/>
  <c r="D86" i="8"/>
  <c r="E86" i="8"/>
  <c r="F86" i="8"/>
  <c r="G86" i="8"/>
  <c r="H86" i="8"/>
  <c r="I86" i="8"/>
  <c r="J86" i="8"/>
  <c r="K86" i="8"/>
  <c r="L86" i="8"/>
  <c r="M86" i="8"/>
  <c r="N86" i="8"/>
  <c r="O86" i="8"/>
  <c r="P86" i="8"/>
  <c r="Q86" i="8"/>
  <c r="R86" i="8"/>
  <c r="S86" i="8"/>
  <c r="T86" i="8"/>
  <c r="B87" i="8"/>
  <c r="C87" i="8"/>
  <c r="D87" i="8"/>
  <c r="E87" i="8"/>
  <c r="F87" i="8"/>
  <c r="G87" i="8"/>
  <c r="H87" i="8"/>
  <c r="I87" i="8"/>
  <c r="J87" i="8"/>
  <c r="K87" i="8"/>
  <c r="L87" i="8"/>
  <c r="M87" i="8"/>
  <c r="N87" i="8"/>
  <c r="O87" i="8"/>
  <c r="P87" i="8"/>
  <c r="Q87" i="8"/>
  <c r="R87" i="8"/>
  <c r="S87" i="8"/>
  <c r="T87" i="8"/>
  <c r="B88" i="8"/>
  <c r="C88" i="8"/>
  <c r="D88" i="8"/>
  <c r="E88" i="8"/>
  <c r="F88" i="8"/>
  <c r="G88" i="8"/>
  <c r="H88" i="8"/>
  <c r="I88" i="8"/>
  <c r="J88" i="8"/>
  <c r="K88" i="8"/>
  <c r="L88" i="8"/>
  <c r="M88" i="8"/>
  <c r="N88" i="8"/>
  <c r="O88" i="8"/>
  <c r="P88" i="8"/>
  <c r="Q88" i="8"/>
  <c r="R88" i="8"/>
  <c r="S88" i="8"/>
  <c r="T88" i="8"/>
  <c r="B68" i="9"/>
  <c r="C68" i="9"/>
  <c r="D68" i="9"/>
  <c r="E68" i="9"/>
  <c r="F68" i="9"/>
  <c r="G68" i="9"/>
  <c r="H68" i="9"/>
  <c r="I68" i="9"/>
  <c r="J68" i="9"/>
  <c r="K68" i="9"/>
  <c r="L68" i="9"/>
  <c r="M68" i="9"/>
  <c r="N68" i="9"/>
  <c r="O68" i="9"/>
  <c r="P68" i="9"/>
  <c r="Q68" i="9"/>
  <c r="R68" i="9"/>
  <c r="S68" i="9"/>
  <c r="T68" i="9"/>
  <c r="B69" i="9"/>
  <c r="C69" i="9"/>
  <c r="D69" i="9"/>
  <c r="E69" i="9"/>
  <c r="F69" i="9"/>
  <c r="G69" i="9"/>
  <c r="H69" i="9"/>
  <c r="I69" i="9"/>
  <c r="J69" i="9"/>
  <c r="K69" i="9"/>
  <c r="L69" i="9"/>
  <c r="M69" i="9"/>
  <c r="N69" i="9"/>
  <c r="O69" i="9"/>
  <c r="P69" i="9"/>
  <c r="Q69" i="9"/>
  <c r="R69" i="9"/>
  <c r="S69" i="9"/>
  <c r="T69" i="9"/>
  <c r="B70" i="9"/>
  <c r="C70" i="9"/>
  <c r="D70" i="9"/>
  <c r="E70" i="9"/>
  <c r="F70" i="9"/>
  <c r="G70" i="9"/>
  <c r="H70" i="9"/>
  <c r="I70" i="9"/>
  <c r="J70" i="9"/>
  <c r="K70" i="9"/>
  <c r="L70" i="9"/>
  <c r="M70" i="9"/>
  <c r="N70" i="9"/>
  <c r="O70" i="9"/>
  <c r="P70" i="9"/>
  <c r="Q70" i="9"/>
  <c r="R70" i="9"/>
  <c r="S70" i="9"/>
  <c r="T70" i="9"/>
  <c r="B71" i="9"/>
  <c r="C71" i="9"/>
  <c r="D71" i="9"/>
  <c r="E71" i="9"/>
  <c r="F71" i="9"/>
  <c r="G71" i="9"/>
  <c r="H71" i="9"/>
  <c r="I71" i="9"/>
  <c r="J71" i="9"/>
  <c r="K71" i="9"/>
  <c r="L71" i="9"/>
  <c r="M71" i="9"/>
  <c r="N71" i="9"/>
  <c r="O71" i="9"/>
  <c r="P71" i="9"/>
  <c r="Q71" i="9"/>
  <c r="R71" i="9"/>
  <c r="S71" i="9"/>
  <c r="T71" i="9"/>
  <c r="B72" i="9"/>
  <c r="C72" i="9"/>
  <c r="D72" i="9"/>
  <c r="E72" i="9"/>
  <c r="F72" i="9"/>
  <c r="G72" i="9"/>
  <c r="H72" i="9"/>
  <c r="I72" i="9"/>
  <c r="J72" i="9"/>
  <c r="K72" i="9"/>
  <c r="L72" i="9"/>
  <c r="M72" i="9"/>
  <c r="N72" i="9"/>
  <c r="O72" i="9"/>
  <c r="P72" i="9"/>
  <c r="Q72" i="9"/>
  <c r="R72" i="9"/>
  <c r="S72" i="9"/>
  <c r="T72" i="9"/>
  <c r="B73" i="9"/>
  <c r="C73" i="9"/>
  <c r="D73" i="9"/>
  <c r="E73" i="9"/>
  <c r="F73" i="9"/>
  <c r="G73" i="9"/>
  <c r="H73" i="9"/>
  <c r="I73" i="9"/>
  <c r="J73" i="9"/>
  <c r="K73" i="9"/>
  <c r="L73" i="9"/>
  <c r="M73" i="9"/>
  <c r="N73" i="9"/>
  <c r="O73" i="9"/>
  <c r="P73" i="9"/>
  <c r="Q73" i="9"/>
  <c r="R73" i="9"/>
  <c r="S73" i="9"/>
  <c r="T73" i="9"/>
  <c r="B74" i="9"/>
  <c r="C74" i="9"/>
  <c r="D74" i="9"/>
  <c r="E74" i="9"/>
  <c r="F74" i="9"/>
  <c r="G74" i="9"/>
  <c r="H74" i="9"/>
  <c r="I74" i="9"/>
  <c r="J74" i="9"/>
  <c r="K74" i="9"/>
  <c r="L74" i="9"/>
  <c r="M74" i="9"/>
  <c r="N74" i="9"/>
  <c r="O74" i="9"/>
  <c r="P74" i="9"/>
  <c r="Q74" i="9"/>
  <c r="R74" i="9"/>
  <c r="S74" i="9"/>
  <c r="T74" i="9"/>
  <c r="B75" i="9"/>
  <c r="C75" i="9"/>
  <c r="D75" i="9"/>
  <c r="E75" i="9"/>
  <c r="F75" i="9"/>
  <c r="G75" i="9"/>
  <c r="H75" i="9"/>
  <c r="I75" i="9"/>
  <c r="J75" i="9"/>
  <c r="K75" i="9"/>
  <c r="L75" i="9"/>
  <c r="M75" i="9"/>
  <c r="N75" i="9"/>
  <c r="O75" i="9"/>
  <c r="P75" i="9"/>
  <c r="Q75" i="9"/>
  <c r="R75" i="9"/>
  <c r="S75" i="9"/>
  <c r="T75" i="9"/>
  <c r="B76" i="9"/>
  <c r="C76" i="9"/>
  <c r="D76" i="9"/>
  <c r="E76" i="9"/>
  <c r="F76" i="9"/>
  <c r="G76" i="9"/>
  <c r="H76" i="9"/>
  <c r="I76" i="9"/>
  <c r="J76" i="9"/>
  <c r="K76" i="9"/>
  <c r="L76" i="9"/>
  <c r="M76" i="9"/>
  <c r="N76" i="9"/>
  <c r="O76" i="9"/>
  <c r="P76" i="9"/>
  <c r="Q76" i="9"/>
  <c r="R76" i="9"/>
  <c r="S76" i="9"/>
  <c r="T76" i="9"/>
  <c r="B77" i="9"/>
  <c r="C77" i="9"/>
  <c r="D77" i="9"/>
  <c r="E77" i="9"/>
  <c r="F77" i="9"/>
  <c r="G77" i="9"/>
  <c r="H77" i="9"/>
  <c r="I77" i="9"/>
  <c r="J77" i="9"/>
  <c r="K77" i="9"/>
  <c r="L77" i="9"/>
  <c r="M77" i="9"/>
  <c r="N77" i="9"/>
  <c r="O77" i="9"/>
  <c r="P77" i="9"/>
  <c r="Q77" i="9"/>
  <c r="R77" i="9"/>
  <c r="S77" i="9"/>
  <c r="T77" i="9"/>
  <c r="B78" i="9"/>
  <c r="C78" i="9"/>
  <c r="D78" i="9"/>
  <c r="E78" i="9"/>
  <c r="F78" i="9"/>
  <c r="G78" i="9"/>
  <c r="H78" i="9"/>
  <c r="I78" i="9"/>
  <c r="J78" i="9"/>
  <c r="K78" i="9"/>
  <c r="L78" i="9"/>
  <c r="M78" i="9"/>
  <c r="N78" i="9"/>
  <c r="O78" i="9"/>
  <c r="P78" i="9"/>
  <c r="Q78" i="9"/>
  <c r="R78" i="9"/>
  <c r="S78" i="9"/>
  <c r="T78" i="9"/>
  <c r="B79" i="9"/>
  <c r="C79" i="9"/>
  <c r="D79" i="9"/>
  <c r="E79" i="9"/>
  <c r="F79" i="9"/>
  <c r="G79" i="9"/>
  <c r="H79" i="9"/>
  <c r="I79" i="9"/>
  <c r="J79" i="9"/>
  <c r="K79" i="9"/>
  <c r="L79" i="9"/>
  <c r="M79" i="9"/>
  <c r="N79" i="9"/>
  <c r="O79" i="9"/>
  <c r="P79" i="9"/>
  <c r="Q79" i="9"/>
  <c r="R79" i="9"/>
  <c r="S79" i="9"/>
  <c r="T79" i="9"/>
  <c r="B80" i="9"/>
  <c r="C80" i="9"/>
  <c r="D80" i="9"/>
  <c r="E80" i="9"/>
  <c r="F80" i="9"/>
  <c r="G80" i="9"/>
  <c r="H80" i="9"/>
  <c r="I80" i="9"/>
  <c r="J80" i="9"/>
  <c r="K80" i="9"/>
  <c r="L80" i="9"/>
  <c r="M80" i="9"/>
  <c r="N80" i="9"/>
  <c r="O80" i="9"/>
  <c r="P80" i="9"/>
  <c r="Q80" i="9"/>
  <c r="R80" i="9"/>
  <c r="S80" i="9"/>
  <c r="T80" i="9"/>
  <c r="B81" i="9"/>
  <c r="C81" i="9"/>
  <c r="D81" i="9"/>
  <c r="E81" i="9"/>
  <c r="F81" i="9"/>
  <c r="G81" i="9"/>
  <c r="H81" i="9"/>
  <c r="I81" i="9"/>
  <c r="J81" i="9"/>
  <c r="K81" i="9"/>
  <c r="L81" i="9"/>
  <c r="M81" i="9"/>
  <c r="N81" i="9"/>
  <c r="O81" i="9"/>
  <c r="P81" i="9"/>
  <c r="Q81" i="9"/>
  <c r="R81" i="9"/>
  <c r="S81" i="9"/>
  <c r="T81" i="9"/>
  <c r="B82" i="9"/>
  <c r="C82" i="9"/>
  <c r="D82" i="9"/>
  <c r="E82" i="9"/>
  <c r="F82" i="9"/>
  <c r="G82" i="9"/>
  <c r="H82" i="9"/>
  <c r="I82" i="9"/>
  <c r="J82" i="9"/>
  <c r="K82" i="9"/>
  <c r="L82" i="9"/>
  <c r="M82" i="9"/>
  <c r="N82" i="9"/>
  <c r="O82" i="9"/>
  <c r="P82" i="9"/>
  <c r="Q82" i="9"/>
  <c r="R82" i="9"/>
  <c r="S82" i="9"/>
  <c r="T82" i="9"/>
  <c r="B83" i="9"/>
  <c r="C83" i="9"/>
  <c r="D83" i="9"/>
  <c r="E83" i="9"/>
  <c r="F83" i="9"/>
  <c r="G83" i="9"/>
  <c r="H83" i="9"/>
  <c r="I83" i="9"/>
  <c r="J83" i="9"/>
  <c r="K83" i="9"/>
  <c r="L83" i="9"/>
  <c r="M83" i="9"/>
  <c r="N83" i="9"/>
  <c r="O83" i="9"/>
  <c r="P83" i="9"/>
  <c r="Q83" i="9"/>
  <c r="R83" i="9"/>
  <c r="S83" i="9"/>
  <c r="T83" i="9"/>
  <c r="B84" i="9"/>
  <c r="C84" i="9"/>
  <c r="D84" i="9"/>
  <c r="E84" i="9"/>
  <c r="F84" i="9"/>
  <c r="G84" i="9"/>
  <c r="H84" i="9"/>
  <c r="I84" i="9"/>
  <c r="J84" i="9"/>
  <c r="K84" i="9"/>
  <c r="L84" i="9"/>
  <c r="M84" i="9"/>
  <c r="N84" i="9"/>
  <c r="O84" i="9"/>
  <c r="P84" i="9"/>
  <c r="Q84" i="9"/>
  <c r="R84" i="9"/>
  <c r="S84" i="9"/>
  <c r="T84" i="9"/>
  <c r="B85" i="9"/>
  <c r="C85" i="9"/>
  <c r="D85" i="9"/>
  <c r="E85" i="9"/>
  <c r="F85" i="9"/>
  <c r="G85" i="9"/>
  <c r="H85" i="9"/>
  <c r="I85" i="9"/>
  <c r="J85" i="9"/>
  <c r="K85" i="9"/>
  <c r="L85" i="9"/>
  <c r="M85" i="9"/>
  <c r="N85" i="9"/>
  <c r="O85" i="9"/>
  <c r="P85" i="9"/>
  <c r="Q85" i="9"/>
  <c r="R85" i="9"/>
  <c r="S85" i="9"/>
  <c r="T85" i="9"/>
  <c r="B86" i="9"/>
  <c r="C86" i="9"/>
  <c r="D86" i="9"/>
  <c r="E86" i="9"/>
  <c r="F86" i="9"/>
  <c r="G86" i="9"/>
  <c r="H86" i="9"/>
  <c r="I86" i="9"/>
  <c r="J86" i="9"/>
  <c r="K86" i="9"/>
  <c r="L86" i="9"/>
  <c r="M86" i="9"/>
  <c r="N86" i="9"/>
  <c r="O86" i="9"/>
  <c r="P86" i="9"/>
  <c r="Q86" i="9"/>
  <c r="R86" i="9"/>
  <c r="S86" i="9"/>
  <c r="T86" i="9"/>
  <c r="B87" i="9"/>
  <c r="C87" i="9"/>
  <c r="D87" i="9"/>
  <c r="E87" i="9"/>
  <c r="F87" i="9"/>
  <c r="G87" i="9"/>
  <c r="H87" i="9"/>
  <c r="I87" i="9"/>
  <c r="J87" i="9"/>
  <c r="K87" i="9"/>
  <c r="L87" i="9"/>
  <c r="M87" i="9"/>
  <c r="N87" i="9"/>
  <c r="O87" i="9"/>
  <c r="P87" i="9"/>
  <c r="Q87" i="9"/>
  <c r="R87" i="9"/>
  <c r="S87" i="9"/>
  <c r="T87" i="9"/>
  <c r="B88" i="9"/>
  <c r="C88" i="9"/>
  <c r="D88" i="9"/>
  <c r="E88" i="9"/>
  <c r="F88" i="9"/>
  <c r="G88" i="9"/>
  <c r="H88" i="9"/>
  <c r="I88" i="9"/>
  <c r="J88" i="9"/>
  <c r="K88" i="9"/>
  <c r="L88" i="9"/>
  <c r="M88" i="9"/>
  <c r="N88" i="9"/>
  <c r="O88" i="9"/>
  <c r="P88" i="9"/>
  <c r="Q88" i="9"/>
  <c r="R88" i="9"/>
  <c r="S88" i="9"/>
  <c r="T88" i="9"/>
  <c r="B68" i="4"/>
  <c r="D68" i="4"/>
  <c r="E68" i="4"/>
  <c r="F68" i="4"/>
  <c r="G68" i="4"/>
  <c r="H68" i="4"/>
  <c r="I68" i="4"/>
  <c r="J68" i="4"/>
  <c r="K68" i="4"/>
  <c r="L68" i="4"/>
  <c r="M68" i="4"/>
  <c r="N68" i="4"/>
  <c r="O68" i="4"/>
  <c r="P68" i="4"/>
  <c r="Q68" i="4"/>
  <c r="R68" i="4"/>
  <c r="S68" i="4"/>
  <c r="T68" i="4"/>
  <c r="B69" i="4"/>
  <c r="D69" i="4"/>
  <c r="E69" i="4"/>
  <c r="F69" i="4"/>
  <c r="G69" i="4"/>
  <c r="H69" i="4"/>
  <c r="I69" i="4"/>
  <c r="J69" i="4"/>
  <c r="K69" i="4"/>
  <c r="L69" i="4"/>
  <c r="M69" i="4"/>
  <c r="N69" i="4"/>
  <c r="O69" i="4"/>
  <c r="P69" i="4"/>
  <c r="Q69" i="4"/>
  <c r="R69" i="4"/>
  <c r="S69" i="4"/>
  <c r="T69" i="4"/>
  <c r="B70" i="4"/>
  <c r="C70" i="4"/>
  <c r="D70" i="4"/>
  <c r="E70" i="4"/>
  <c r="F70" i="4"/>
  <c r="G70" i="4"/>
  <c r="H70" i="4"/>
  <c r="I70" i="4"/>
  <c r="J70" i="4"/>
  <c r="K70" i="4"/>
  <c r="L70" i="4"/>
  <c r="M70" i="4"/>
  <c r="N70" i="4"/>
  <c r="O70" i="4"/>
  <c r="P70" i="4"/>
  <c r="Q70" i="4"/>
  <c r="R70" i="4"/>
  <c r="S70" i="4"/>
  <c r="T70" i="4"/>
  <c r="B71" i="4"/>
  <c r="C71" i="4"/>
  <c r="D71" i="4"/>
  <c r="E71" i="4"/>
  <c r="F71" i="4"/>
  <c r="G71" i="4"/>
  <c r="H71" i="4"/>
  <c r="I71" i="4"/>
  <c r="J71" i="4"/>
  <c r="K71" i="4"/>
  <c r="L71" i="4"/>
  <c r="M71" i="4"/>
  <c r="N71" i="4"/>
  <c r="O71" i="4"/>
  <c r="P71" i="4"/>
  <c r="Q71" i="4"/>
  <c r="R71" i="4"/>
  <c r="S71" i="4"/>
  <c r="T71" i="4"/>
  <c r="B72" i="4"/>
  <c r="C72" i="4"/>
  <c r="D72" i="4"/>
  <c r="E72" i="4"/>
  <c r="F72" i="4"/>
  <c r="G72" i="4"/>
  <c r="H72" i="4"/>
  <c r="I72" i="4"/>
  <c r="J72" i="4"/>
  <c r="K72" i="4"/>
  <c r="L72" i="4"/>
  <c r="M72" i="4"/>
  <c r="N72" i="4"/>
  <c r="O72" i="4"/>
  <c r="P72" i="4"/>
  <c r="Q72" i="4"/>
  <c r="R72" i="4"/>
  <c r="S72" i="4"/>
  <c r="T72" i="4"/>
  <c r="B73" i="4"/>
  <c r="C73" i="4"/>
  <c r="D73" i="4"/>
  <c r="E73" i="4"/>
  <c r="F73" i="4"/>
  <c r="G73" i="4"/>
  <c r="H73" i="4"/>
  <c r="I73" i="4"/>
  <c r="J73" i="4"/>
  <c r="K73" i="4"/>
  <c r="L73" i="4"/>
  <c r="M73" i="4"/>
  <c r="N73" i="4"/>
  <c r="O73" i="4"/>
  <c r="P73" i="4"/>
  <c r="Q73" i="4"/>
  <c r="R73" i="4"/>
  <c r="S73" i="4"/>
  <c r="T73" i="4"/>
  <c r="B74" i="4"/>
  <c r="C74" i="4"/>
  <c r="D74" i="4"/>
  <c r="E74" i="4"/>
  <c r="F74" i="4"/>
  <c r="G74" i="4"/>
  <c r="H74" i="4"/>
  <c r="I74" i="4"/>
  <c r="J74" i="4"/>
  <c r="K74" i="4"/>
  <c r="L74" i="4"/>
  <c r="M74" i="4"/>
  <c r="N74" i="4"/>
  <c r="O74" i="4"/>
  <c r="P74" i="4"/>
  <c r="Q74" i="4"/>
  <c r="R74" i="4"/>
  <c r="S74" i="4"/>
  <c r="T74" i="4"/>
  <c r="B75" i="4"/>
  <c r="C75" i="4"/>
  <c r="D75" i="4"/>
  <c r="E75" i="4"/>
  <c r="F75" i="4"/>
  <c r="G75" i="4"/>
  <c r="H75" i="4"/>
  <c r="I75" i="4"/>
  <c r="J75" i="4"/>
  <c r="K75" i="4"/>
  <c r="L75" i="4"/>
  <c r="M75" i="4"/>
  <c r="N75" i="4"/>
  <c r="O75" i="4"/>
  <c r="P75" i="4"/>
  <c r="Q75" i="4"/>
  <c r="R75" i="4"/>
  <c r="S75" i="4"/>
  <c r="T75" i="4"/>
  <c r="B76" i="4"/>
  <c r="C76" i="4"/>
  <c r="D76" i="4"/>
  <c r="E76" i="4"/>
  <c r="F76" i="4"/>
  <c r="G76" i="4"/>
  <c r="H76" i="4"/>
  <c r="I76" i="4"/>
  <c r="J76" i="4"/>
  <c r="K76" i="4"/>
  <c r="L76" i="4"/>
  <c r="M76" i="4"/>
  <c r="N76" i="4"/>
  <c r="O76" i="4"/>
  <c r="P76" i="4"/>
  <c r="Q76" i="4"/>
  <c r="R76" i="4"/>
  <c r="S76" i="4"/>
  <c r="T76" i="4"/>
  <c r="B77" i="4"/>
  <c r="C77" i="4"/>
  <c r="D77" i="4"/>
  <c r="E77" i="4"/>
  <c r="F77" i="4"/>
  <c r="G77" i="4"/>
  <c r="H77" i="4"/>
  <c r="I77" i="4"/>
  <c r="J77" i="4"/>
  <c r="K77" i="4"/>
  <c r="L77" i="4"/>
  <c r="M77" i="4"/>
  <c r="N77" i="4"/>
  <c r="O77" i="4"/>
  <c r="P77" i="4"/>
  <c r="Q77" i="4"/>
  <c r="R77" i="4"/>
  <c r="S77" i="4"/>
  <c r="T77" i="4"/>
  <c r="B78" i="4"/>
  <c r="C78" i="4"/>
  <c r="D78" i="4"/>
  <c r="E78" i="4"/>
  <c r="F78" i="4"/>
  <c r="G78" i="4"/>
  <c r="H78" i="4"/>
  <c r="I78" i="4"/>
  <c r="J78" i="4"/>
  <c r="K78" i="4"/>
  <c r="L78" i="4"/>
  <c r="M78" i="4"/>
  <c r="N78" i="4"/>
  <c r="O78" i="4"/>
  <c r="P78" i="4"/>
  <c r="Q78" i="4"/>
  <c r="R78" i="4"/>
  <c r="S78" i="4"/>
  <c r="T78" i="4"/>
  <c r="B79" i="4"/>
  <c r="C79" i="4"/>
  <c r="D79" i="4"/>
  <c r="E79" i="4"/>
  <c r="F79" i="4"/>
  <c r="G79" i="4"/>
  <c r="H79" i="4"/>
  <c r="I79" i="4"/>
  <c r="J79" i="4"/>
  <c r="K79" i="4"/>
  <c r="L79" i="4"/>
  <c r="M79" i="4"/>
  <c r="N79" i="4"/>
  <c r="O79" i="4"/>
  <c r="P79" i="4"/>
  <c r="Q79" i="4"/>
  <c r="R79" i="4"/>
  <c r="S79" i="4"/>
  <c r="T79" i="4"/>
  <c r="B80" i="4"/>
  <c r="C80" i="4"/>
  <c r="D80" i="4"/>
  <c r="E80" i="4"/>
  <c r="F80" i="4"/>
  <c r="G80" i="4"/>
  <c r="H80" i="4"/>
  <c r="I80" i="4"/>
  <c r="J80" i="4"/>
  <c r="K80" i="4"/>
  <c r="L80" i="4"/>
  <c r="M80" i="4"/>
  <c r="N80" i="4"/>
  <c r="O80" i="4"/>
  <c r="P80" i="4"/>
  <c r="Q80" i="4"/>
  <c r="R80" i="4"/>
  <c r="S80" i="4"/>
  <c r="T80" i="4"/>
  <c r="B81" i="4"/>
  <c r="C81" i="4"/>
  <c r="D81" i="4"/>
  <c r="E81" i="4"/>
  <c r="F81" i="4"/>
  <c r="G81" i="4"/>
  <c r="H81" i="4"/>
  <c r="I81" i="4"/>
  <c r="J81" i="4"/>
  <c r="K81" i="4"/>
  <c r="L81" i="4"/>
  <c r="M81" i="4"/>
  <c r="N81" i="4"/>
  <c r="O81" i="4"/>
  <c r="P81" i="4"/>
  <c r="Q81" i="4"/>
  <c r="R81" i="4"/>
  <c r="S81" i="4"/>
  <c r="T81" i="4"/>
  <c r="B82" i="4"/>
  <c r="C82" i="4"/>
  <c r="D82" i="4"/>
  <c r="E82" i="4"/>
  <c r="F82" i="4"/>
  <c r="G82" i="4"/>
  <c r="H82" i="4"/>
  <c r="I82" i="4"/>
  <c r="J82" i="4"/>
  <c r="K82" i="4"/>
  <c r="L82" i="4"/>
  <c r="M82" i="4"/>
  <c r="N82" i="4"/>
  <c r="O82" i="4"/>
  <c r="P82" i="4"/>
  <c r="Q82" i="4"/>
  <c r="R82" i="4"/>
  <c r="S82" i="4"/>
  <c r="T82" i="4"/>
  <c r="B83" i="4"/>
  <c r="C83" i="4"/>
  <c r="D83" i="4"/>
  <c r="E83" i="4"/>
  <c r="F83" i="4"/>
  <c r="G83" i="4"/>
  <c r="H83" i="4"/>
  <c r="I83" i="4"/>
  <c r="J83" i="4"/>
  <c r="K83" i="4"/>
  <c r="L83" i="4"/>
  <c r="M83" i="4"/>
  <c r="N83" i="4"/>
  <c r="O83" i="4"/>
  <c r="P83" i="4"/>
  <c r="Q83" i="4"/>
  <c r="R83" i="4"/>
  <c r="S83" i="4"/>
  <c r="T83" i="4"/>
  <c r="B84" i="4"/>
  <c r="C84" i="4"/>
  <c r="D84" i="4"/>
  <c r="E84" i="4"/>
  <c r="F84" i="4"/>
  <c r="G84" i="4"/>
  <c r="H84" i="4"/>
  <c r="I84" i="4"/>
  <c r="J84" i="4"/>
  <c r="K84" i="4"/>
  <c r="L84" i="4"/>
  <c r="M84" i="4"/>
  <c r="N84" i="4"/>
  <c r="O84" i="4"/>
  <c r="P84" i="4"/>
  <c r="Q84" i="4"/>
  <c r="R84" i="4"/>
  <c r="S84" i="4"/>
  <c r="T84" i="4"/>
  <c r="B85" i="4"/>
  <c r="C85" i="4"/>
  <c r="D85" i="4"/>
  <c r="E85" i="4"/>
  <c r="F85" i="4"/>
  <c r="G85" i="4"/>
  <c r="H85" i="4"/>
  <c r="I85" i="4"/>
  <c r="J85" i="4"/>
  <c r="K85" i="4"/>
  <c r="L85" i="4"/>
  <c r="M85" i="4"/>
  <c r="N85" i="4"/>
  <c r="O85" i="4"/>
  <c r="P85" i="4"/>
  <c r="Q85" i="4"/>
  <c r="R85" i="4"/>
  <c r="S85" i="4"/>
  <c r="T85" i="4"/>
  <c r="B86" i="4"/>
  <c r="C86" i="4"/>
  <c r="D86" i="4"/>
  <c r="E86" i="4"/>
  <c r="F86" i="4"/>
  <c r="G86" i="4"/>
  <c r="H86" i="4"/>
  <c r="I86" i="4"/>
  <c r="J86" i="4"/>
  <c r="K86" i="4"/>
  <c r="L86" i="4"/>
  <c r="M86" i="4"/>
  <c r="N86" i="4"/>
  <c r="O86" i="4"/>
  <c r="P86" i="4"/>
  <c r="Q86" i="4"/>
  <c r="R86" i="4"/>
  <c r="S86" i="4"/>
  <c r="T86" i="4"/>
  <c r="B87" i="4"/>
  <c r="C87" i="4"/>
  <c r="D87" i="4"/>
  <c r="E87" i="4"/>
  <c r="F87" i="4"/>
  <c r="G87" i="4"/>
  <c r="H87" i="4"/>
  <c r="I87" i="4"/>
  <c r="J87" i="4"/>
  <c r="K87" i="4"/>
  <c r="L87" i="4"/>
  <c r="M87" i="4"/>
  <c r="N87" i="4"/>
  <c r="O87" i="4"/>
  <c r="P87" i="4"/>
  <c r="Q87" i="4"/>
  <c r="R87" i="4"/>
  <c r="S87" i="4"/>
  <c r="T87" i="4"/>
  <c r="B88" i="4"/>
  <c r="C88" i="4"/>
  <c r="D88" i="4"/>
  <c r="E88" i="4"/>
  <c r="F88" i="4"/>
  <c r="G88" i="4"/>
  <c r="H88" i="4"/>
  <c r="I88" i="4"/>
  <c r="J88" i="4"/>
  <c r="K88" i="4"/>
  <c r="L88" i="4"/>
  <c r="M88" i="4"/>
  <c r="N88" i="4"/>
  <c r="O88" i="4"/>
  <c r="P88" i="4"/>
  <c r="Q88" i="4"/>
  <c r="R88" i="4"/>
  <c r="S88" i="4"/>
  <c r="T88" i="4"/>
  <c r="T96" i="8"/>
  <c r="S96" i="8"/>
  <c r="R96" i="8"/>
  <c r="Q96" i="8"/>
  <c r="P96" i="8"/>
  <c r="O96" i="8"/>
  <c r="N96" i="8"/>
  <c r="M96" i="8"/>
  <c r="L96" i="8"/>
  <c r="K96" i="8"/>
  <c r="J96" i="8"/>
  <c r="I96" i="8"/>
  <c r="H96" i="8"/>
  <c r="G96" i="8"/>
  <c r="F96" i="8"/>
  <c r="E96" i="8"/>
  <c r="D96" i="8"/>
  <c r="C96" i="8"/>
  <c r="B96" i="8"/>
  <c r="T95" i="8"/>
  <c r="S95" i="8"/>
  <c r="R95" i="8"/>
  <c r="Q95" i="8"/>
  <c r="P95" i="8"/>
  <c r="O95" i="8"/>
  <c r="N95" i="8"/>
  <c r="M95" i="8"/>
  <c r="L95" i="8"/>
  <c r="K95" i="8"/>
  <c r="J95" i="8"/>
  <c r="I95" i="8"/>
  <c r="H95" i="8"/>
  <c r="G95" i="8"/>
  <c r="F95" i="8"/>
  <c r="E95" i="8"/>
  <c r="D95" i="8"/>
  <c r="C95" i="8"/>
  <c r="B95" i="8"/>
  <c r="T94" i="8"/>
  <c r="S94" i="8"/>
  <c r="R94" i="8"/>
  <c r="Q94" i="8"/>
  <c r="P94" i="8"/>
  <c r="O94" i="8"/>
  <c r="N94" i="8"/>
  <c r="M94" i="8"/>
  <c r="L94" i="8"/>
  <c r="K94" i="8"/>
  <c r="J94" i="8"/>
  <c r="I94" i="8"/>
  <c r="H94" i="8"/>
  <c r="G94" i="8"/>
  <c r="F94" i="8"/>
  <c r="E94" i="8"/>
  <c r="D94" i="8"/>
  <c r="C94" i="8"/>
  <c r="B94" i="8"/>
  <c r="T93" i="8"/>
  <c r="S93" i="8"/>
  <c r="R93" i="8"/>
  <c r="Q93" i="8"/>
  <c r="P93" i="8"/>
  <c r="O93" i="8"/>
  <c r="N93" i="8"/>
  <c r="M93" i="8"/>
  <c r="L93" i="8"/>
  <c r="K93" i="8"/>
  <c r="J93" i="8"/>
  <c r="I93" i="8"/>
  <c r="H93" i="8"/>
  <c r="G93" i="8"/>
  <c r="F93" i="8"/>
  <c r="E93" i="8"/>
  <c r="D93" i="8"/>
  <c r="C93" i="8"/>
  <c r="B93" i="8"/>
  <c r="T92" i="8"/>
  <c r="S92" i="8"/>
  <c r="R92" i="8"/>
  <c r="Q92" i="8"/>
  <c r="P92" i="8"/>
  <c r="O92" i="8"/>
  <c r="N92" i="8"/>
  <c r="M92" i="8"/>
  <c r="L92" i="8"/>
  <c r="K92" i="8"/>
  <c r="J92" i="8"/>
  <c r="I92" i="8"/>
  <c r="H92" i="8"/>
  <c r="G92" i="8"/>
  <c r="F92" i="8"/>
  <c r="E92" i="8"/>
  <c r="D92" i="8"/>
  <c r="C92" i="8"/>
  <c r="B92" i="8"/>
  <c r="T91" i="8"/>
  <c r="S91" i="8"/>
  <c r="R91" i="8"/>
  <c r="Q91" i="8"/>
  <c r="P91" i="8"/>
  <c r="O91" i="8"/>
  <c r="N91" i="8"/>
  <c r="M91" i="8"/>
  <c r="L91" i="8"/>
  <c r="K91" i="8"/>
  <c r="J91" i="8"/>
  <c r="I91" i="8"/>
  <c r="H91" i="8"/>
  <c r="G91" i="8"/>
  <c r="F91" i="8"/>
  <c r="E91" i="8"/>
  <c r="D91" i="8"/>
  <c r="C91" i="8"/>
  <c r="B91" i="8"/>
  <c r="T90" i="8"/>
  <c r="S90" i="8"/>
  <c r="R90" i="8"/>
  <c r="Q90" i="8"/>
  <c r="P90" i="8"/>
  <c r="O90" i="8"/>
  <c r="N90" i="8"/>
  <c r="M90" i="8"/>
  <c r="L90" i="8"/>
  <c r="K90" i="8"/>
  <c r="J90" i="8"/>
  <c r="I90" i="8"/>
  <c r="H90" i="8"/>
  <c r="G90" i="8"/>
  <c r="F90" i="8"/>
  <c r="E90" i="8"/>
  <c r="D90" i="8"/>
  <c r="C90" i="8"/>
  <c r="B90" i="8"/>
  <c r="T89" i="8"/>
  <c r="S89" i="8"/>
  <c r="R89" i="8"/>
  <c r="Q89" i="8"/>
  <c r="P89" i="8"/>
  <c r="O89" i="8"/>
  <c r="N89" i="8"/>
  <c r="M89" i="8"/>
  <c r="L89" i="8"/>
  <c r="K89" i="8"/>
  <c r="J89" i="8"/>
  <c r="I89" i="8"/>
  <c r="H89" i="8"/>
  <c r="G89" i="8"/>
  <c r="F89" i="8"/>
  <c r="E89" i="8"/>
  <c r="D89" i="8"/>
  <c r="C89" i="8"/>
  <c r="B89" i="8"/>
  <c r="T96" i="9"/>
  <c r="S96" i="9"/>
  <c r="R96" i="9"/>
  <c r="Q96" i="9"/>
  <c r="P96" i="9"/>
  <c r="O96" i="9"/>
  <c r="N96" i="9"/>
  <c r="M96" i="9"/>
  <c r="L96" i="9"/>
  <c r="K96" i="9"/>
  <c r="J96" i="9"/>
  <c r="I96" i="9"/>
  <c r="H96" i="9"/>
  <c r="G96" i="9"/>
  <c r="F96" i="9"/>
  <c r="E96" i="9"/>
  <c r="D96" i="9"/>
  <c r="C96" i="9"/>
  <c r="B96" i="9"/>
  <c r="T95" i="9"/>
  <c r="S95" i="9"/>
  <c r="R95" i="9"/>
  <c r="Q95" i="9"/>
  <c r="P95" i="9"/>
  <c r="O95" i="9"/>
  <c r="N95" i="9"/>
  <c r="M95" i="9"/>
  <c r="L95" i="9"/>
  <c r="K95" i="9"/>
  <c r="J95" i="9"/>
  <c r="I95" i="9"/>
  <c r="H95" i="9"/>
  <c r="G95" i="9"/>
  <c r="F95" i="9"/>
  <c r="E95" i="9"/>
  <c r="D95" i="9"/>
  <c r="C95" i="9"/>
  <c r="B95" i="9"/>
  <c r="T94" i="9"/>
  <c r="S94" i="9"/>
  <c r="R94" i="9"/>
  <c r="Q94" i="9"/>
  <c r="P94" i="9"/>
  <c r="O94" i="9"/>
  <c r="N94" i="9"/>
  <c r="M94" i="9"/>
  <c r="L94" i="9"/>
  <c r="K94" i="9"/>
  <c r="J94" i="9"/>
  <c r="I94" i="9"/>
  <c r="H94" i="9"/>
  <c r="G94" i="9"/>
  <c r="F94" i="9"/>
  <c r="E94" i="9"/>
  <c r="D94" i="9"/>
  <c r="C94" i="9"/>
  <c r="B94" i="9"/>
  <c r="T93" i="9"/>
  <c r="S93" i="9"/>
  <c r="R93" i="9"/>
  <c r="Q93" i="9"/>
  <c r="P93" i="9"/>
  <c r="O93" i="9"/>
  <c r="N93" i="9"/>
  <c r="M93" i="9"/>
  <c r="L93" i="9"/>
  <c r="K93" i="9"/>
  <c r="J93" i="9"/>
  <c r="I93" i="9"/>
  <c r="H93" i="9"/>
  <c r="G93" i="9"/>
  <c r="F93" i="9"/>
  <c r="E93" i="9"/>
  <c r="D93" i="9"/>
  <c r="C93" i="9"/>
  <c r="B93" i="9"/>
  <c r="T92" i="9"/>
  <c r="S92" i="9"/>
  <c r="R92" i="9"/>
  <c r="Q92" i="9"/>
  <c r="P92" i="9"/>
  <c r="O92" i="9"/>
  <c r="N92" i="9"/>
  <c r="M92" i="9"/>
  <c r="L92" i="9"/>
  <c r="K92" i="9"/>
  <c r="J92" i="9"/>
  <c r="I92" i="9"/>
  <c r="H92" i="9"/>
  <c r="G92" i="9"/>
  <c r="F92" i="9"/>
  <c r="E92" i="9"/>
  <c r="D92" i="9"/>
  <c r="C92" i="9"/>
  <c r="B92" i="9"/>
  <c r="T91" i="9"/>
  <c r="S91" i="9"/>
  <c r="R91" i="9"/>
  <c r="Q91" i="9"/>
  <c r="P91" i="9"/>
  <c r="O91" i="9"/>
  <c r="N91" i="9"/>
  <c r="M91" i="9"/>
  <c r="L91" i="9"/>
  <c r="K91" i="9"/>
  <c r="J91" i="9"/>
  <c r="I91" i="9"/>
  <c r="H91" i="9"/>
  <c r="G91" i="9"/>
  <c r="F91" i="9"/>
  <c r="E91" i="9"/>
  <c r="D91" i="9"/>
  <c r="C91" i="9"/>
  <c r="B91" i="9"/>
  <c r="T90" i="9"/>
  <c r="S90" i="9"/>
  <c r="R90" i="9"/>
  <c r="Q90" i="9"/>
  <c r="P90" i="9"/>
  <c r="O90" i="9"/>
  <c r="N90" i="9"/>
  <c r="M90" i="9"/>
  <c r="L90" i="9"/>
  <c r="K90" i="9"/>
  <c r="J90" i="9"/>
  <c r="I90" i="9"/>
  <c r="H90" i="9"/>
  <c r="G90" i="9"/>
  <c r="F90" i="9"/>
  <c r="E90" i="9"/>
  <c r="D90" i="9"/>
  <c r="C90" i="9"/>
  <c r="B90" i="9"/>
  <c r="T89" i="9"/>
  <c r="S89" i="9"/>
  <c r="R89" i="9"/>
  <c r="Q89" i="9"/>
  <c r="P89" i="9"/>
  <c r="O89" i="9"/>
  <c r="N89" i="9"/>
  <c r="M89" i="9"/>
  <c r="L89" i="9"/>
  <c r="K89" i="9"/>
  <c r="J89" i="9"/>
  <c r="I89" i="9"/>
  <c r="H89" i="9"/>
  <c r="G89" i="9"/>
  <c r="F89" i="9"/>
  <c r="E89" i="9"/>
  <c r="D89" i="9"/>
  <c r="C89" i="9"/>
  <c r="B89" i="9"/>
  <c r="AJ50" i="2"/>
  <c r="C50" i="2"/>
  <c r="D50" i="2"/>
  <c r="E50" i="2"/>
  <c r="F50" i="2"/>
  <c r="G50" i="2"/>
  <c r="I50" i="2"/>
  <c r="J50" i="2"/>
  <c r="K50" i="2"/>
  <c r="L50" i="2"/>
  <c r="M50" i="2"/>
  <c r="N50" i="2"/>
  <c r="O50" i="2"/>
  <c r="H50" i="2"/>
  <c r="W50" i="2"/>
  <c r="P50" i="2"/>
  <c r="Q50" i="2"/>
  <c r="R50" i="2"/>
  <c r="S50" i="2"/>
  <c r="T50" i="2"/>
  <c r="U50" i="2"/>
  <c r="V50" i="2"/>
  <c r="X50" i="2"/>
  <c r="Y50" i="2"/>
  <c r="Z50" i="2"/>
  <c r="AA50" i="2"/>
  <c r="AB50" i="2"/>
  <c r="AC50" i="2"/>
  <c r="AD50" i="2"/>
  <c r="AE50" i="2"/>
  <c r="AF50" i="2"/>
  <c r="AG50" i="2"/>
  <c r="AH50" i="2"/>
  <c r="AI50" i="2"/>
  <c r="AJ31" i="2"/>
  <c r="AJ19" i="2"/>
  <c r="B52" i="3"/>
  <c r="K52" i="3"/>
  <c r="L52" i="3"/>
  <c r="M52" i="3"/>
  <c r="N52" i="3"/>
  <c r="O52" i="3"/>
  <c r="P52" i="3"/>
  <c r="C54" i="5"/>
  <c r="D54" i="5"/>
  <c r="E54" i="5"/>
  <c r="F54" i="5"/>
  <c r="G54" i="5"/>
  <c r="H54" i="5"/>
  <c r="I54" i="5"/>
  <c r="J54" i="5"/>
  <c r="K54" i="5"/>
  <c r="L54" i="5"/>
  <c r="F38" i="7"/>
  <c r="F37" i="7"/>
  <c r="F36" i="7"/>
  <c r="F34" i="7"/>
  <c r="F33" i="7"/>
  <c r="F32" i="7"/>
  <c r="F31" i="7"/>
  <c r="F30" i="7"/>
  <c r="F29" i="7"/>
  <c r="F28" i="7"/>
  <c r="F27" i="7"/>
  <c r="F26" i="7"/>
  <c r="F25" i="7"/>
  <c r="F24" i="7"/>
  <c r="F23" i="7"/>
  <c r="F22" i="7"/>
  <c r="F21" i="7"/>
  <c r="F20" i="7"/>
  <c r="F19" i="7"/>
  <c r="F18" i="7"/>
  <c r="F17" i="7"/>
  <c r="F16" i="7"/>
  <c r="F15" i="7"/>
  <c r="F14" i="7"/>
  <c r="F13" i="7"/>
  <c r="F12" i="7"/>
  <c r="F11" i="7"/>
  <c r="H39" i="7"/>
  <c r="H38" i="7"/>
  <c r="H36" i="7"/>
  <c r="H35" i="7"/>
  <c r="H34" i="7"/>
  <c r="H33" i="7"/>
  <c r="H32" i="7"/>
  <c r="H31" i="7"/>
  <c r="H30" i="7"/>
  <c r="H29" i="7"/>
  <c r="H28" i="7"/>
  <c r="H27" i="7"/>
  <c r="H26" i="7"/>
  <c r="H25" i="7"/>
  <c r="H24" i="7"/>
  <c r="H23" i="7"/>
  <c r="H22" i="7"/>
  <c r="H21" i="7"/>
  <c r="H20" i="7"/>
  <c r="H19" i="7"/>
  <c r="H18" i="7"/>
  <c r="H17" i="7"/>
  <c r="H16" i="7"/>
  <c r="H15" i="7"/>
  <c r="H14" i="7"/>
  <c r="H13" i="7"/>
  <c r="H12" i="7"/>
  <c r="H11"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46" i="5"/>
  <c r="D46" i="5"/>
  <c r="E46" i="5"/>
  <c r="F46" i="5"/>
  <c r="G46" i="5"/>
  <c r="H46" i="5"/>
  <c r="I46" i="5"/>
  <c r="J46" i="5"/>
  <c r="K46" i="5"/>
  <c r="L46" i="5"/>
  <c r="C47" i="5"/>
  <c r="D47" i="5"/>
  <c r="E47" i="5"/>
  <c r="F47" i="5"/>
  <c r="G47" i="5"/>
  <c r="H47" i="5"/>
  <c r="I47" i="5"/>
  <c r="J47" i="5"/>
  <c r="K47" i="5"/>
  <c r="L47" i="5"/>
  <c r="C48" i="5"/>
  <c r="D48" i="5"/>
  <c r="E48" i="5"/>
  <c r="F48" i="5"/>
  <c r="G48" i="5"/>
  <c r="H48" i="5"/>
  <c r="I48" i="5"/>
  <c r="J48" i="5"/>
  <c r="K48" i="5"/>
  <c r="L48" i="5"/>
  <c r="C49" i="5"/>
  <c r="D49" i="5"/>
  <c r="E49" i="5"/>
  <c r="F49" i="5"/>
  <c r="G49" i="5"/>
  <c r="H49" i="5"/>
  <c r="I49" i="5"/>
  <c r="J49" i="5"/>
  <c r="K49" i="5"/>
  <c r="L49" i="5"/>
  <c r="C50" i="5"/>
  <c r="D50" i="5"/>
  <c r="E50" i="5"/>
  <c r="F50" i="5"/>
  <c r="G50" i="5"/>
  <c r="H50" i="5"/>
  <c r="I50" i="5"/>
  <c r="J50" i="5"/>
  <c r="K50" i="5"/>
  <c r="L50" i="5"/>
  <c r="C51" i="5"/>
  <c r="D51" i="5"/>
  <c r="E51" i="5"/>
  <c r="F51" i="5"/>
  <c r="G51" i="5"/>
  <c r="H51" i="5"/>
  <c r="I51" i="5"/>
  <c r="J51" i="5"/>
  <c r="K51" i="5"/>
  <c r="L51" i="5"/>
  <c r="C52" i="5"/>
  <c r="D52" i="5"/>
  <c r="E52" i="5"/>
  <c r="F52" i="5"/>
  <c r="G52" i="5"/>
  <c r="H52" i="5"/>
  <c r="I52" i="5"/>
  <c r="J52" i="5"/>
  <c r="K52" i="5"/>
  <c r="L52" i="5"/>
  <c r="C53" i="5"/>
  <c r="D53" i="5"/>
  <c r="E53" i="5"/>
  <c r="F53" i="5"/>
  <c r="G53" i="5"/>
  <c r="H53" i="5"/>
  <c r="I53" i="5"/>
  <c r="J53" i="5"/>
  <c r="K53" i="5"/>
  <c r="L53" i="5"/>
  <c r="B47" i="5"/>
  <c r="B48" i="5"/>
  <c r="B49" i="5"/>
  <c r="B50" i="5"/>
  <c r="B51" i="5"/>
  <c r="B52" i="5"/>
  <c r="B46" i="5"/>
  <c r="C89" i="4"/>
  <c r="D89" i="4"/>
  <c r="E89" i="4"/>
  <c r="F89" i="4"/>
  <c r="G89" i="4"/>
  <c r="H89" i="4"/>
  <c r="I89" i="4"/>
  <c r="J89" i="4"/>
  <c r="K89" i="4"/>
  <c r="L89" i="4"/>
  <c r="M89" i="4"/>
  <c r="N89" i="4"/>
  <c r="O89" i="4"/>
  <c r="P89" i="4"/>
  <c r="Q89" i="4"/>
  <c r="R89" i="4"/>
  <c r="S89" i="4"/>
  <c r="T89" i="4"/>
  <c r="C90" i="4"/>
  <c r="D90" i="4"/>
  <c r="E90" i="4"/>
  <c r="F90" i="4"/>
  <c r="G90" i="4"/>
  <c r="H90" i="4"/>
  <c r="I90" i="4"/>
  <c r="J90" i="4"/>
  <c r="K90" i="4"/>
  <c r="L90" i="4"/>
  <c r="M90" i="4"/>
  <c r="N90" i="4"/>
  <c r="O90" i="4"/>
  <c r="P90" i="4"/>
  <c r="Q90" i="4"/>
  <c r="R90" i="4"/>
  <c r="S90" i="4"/>
  <c r="T90" i="4"/>
  <c r="C91" i="4"/>
  <c r="D91" i="4"/>
  <c r="E91" i="4"/>
  <c r="F91" i="4"/>
  <c r="G91" i="4"/>
  <c r="H91" i="4"/>
  <c r="I91" i="4"/>
  <c r="J91" i="4"/>
  <c r="K91" i="4"/>
  <c r="L91" i="4"/>
  <c r="M91" i="4"/>
  <c r="N91" i="4"/>
  <c r="O91" i="4"/>
  <c r="P91" i="4"/>
  <c r="Q91" i="4"/>
  <c r="R91" i="4"/>
  <c r="S91" i="4"/>
  <c r="T91" i="4"/>
  <c r="C92" i="4"/>
  <c r="D92" i="4"/>
  <c r="E92" i="4"/>
  <c r="F92" i="4"/>
  <c r="G92" i="4"/>
  <c r="H92" i="4"/>
  <c r="I92" i="4"/>
  <c r="J92" i="4"/>
  <c r="K92" i="4"/>
  <c r="L92" i="4"/>
  <c r="M92" i="4"/>
  <c r="N92" i="4"/>
  <c r="O92" i="4"/>
  <c r="P92" i="4"/>
  <c r="Q92" i="4"/>
  <c r="R92" i="4"/>
  <c r="S92" i="4"/>
  <c r="T92" i="4"/>
  <c r="C93" i="4"/>
  <c r="D93" i="4"/>
  <c r="E93" i="4"/>
  <c r="F93" i="4"/>
  <c r="G93" i="4"/>
  <c r="H93" i="4"/>
  <c r="I93" i="4"/>
  <c r="J93" i="4"/>
  <c r="K93" i="4"/>
  <c r="L93" i="4"/>
  <c r="M93" i="4"/>
  <c r="N93" i="4"/>
  <c r="O93" i="4"/>
  <c r="P93" i="4"/>
  <c r="Q93" i="4"/>
  <c r="R93" i="4"/>
  <c r="S93" i="4"/>
  <c r="T93" i="4"/>
  <c r="C94" i="4"/>
  <c r="D94" i="4"/>
  <c r="E94" i="4"/>
  <c r="F94" i="4"/>
  <c r="G94" i="4"/>
  <c r="H94" i="4"/>
  <c r="I94" i="4"/>
  <c r="J94" i="4"/>
  <c r="K94" i="4"/>
  <c r="L94" i="4"/>
  <c r="M94" i="4"/>
  <c r="N94" i="4"/>
  <c r="O94" i="4"/>
  <c r="P94" i="4"/>
  <c r="Q94" i="4"/>
  <c r="R94" i="4"/>
  <c r="S94" i="4"/>
  <c r="T94" i="4"/>
  <c r="C95" i="4"/>
  <c r="D95" i="4"/>
  <c r="E95" i="4"/>
  <c r="F95" i="4"/>
  <c r="G95" i="4"/>
  <c r="H95" i="4"/>
  <c r="I95" i="4"/>
  <c r="J95" i="4"/>
  <c r="K95" i="4"/>
  <c r="L95" i="4"/>
  <c r="M95" i="4"/>
  <c r="N95" i="4"/>
  <c r="O95" i="4"/>
  <c r="P95" i="4"/>
  <c r="Q95" i="4"/>
  <c r="R95" i="4"/>
  <c r="S95" i="4"/>
  <c r="T95" i="4"/>
  <c r="C96" i="4"/>
  <c r="D96" i="4"/>
  <c r="E96" i="4"/>
  <c r="F96" i="4"/>
  <c r="G96" i="4"/>
  <c r="H96" i="4"/>
  <c r="I96" i="4"/>
  <c r="J96" i="4"/>
  <c r="K96" i="4"/>
  <c r="L96" i="4"/>
  <c r="M96" i="4"/>
  <c r="N96" i="4"/>
  <c r="O96" i="4"/>
  <c r="P96" i="4"/>
  <c r="Q96" i="4"/>
  <c r="R96" i="4"/>
  <c r="S96" i="4"/>
  <c r="T96" i="4"/>
  <c r="B90" i="4"/>
  <c r="B91" i="4"/>
  <c r="B92" i="4"/>
  <c r="B93" i="4"/>
  <c r="B94" i="4"/>
  <c r="B95" i="4"/>
  <c r="B96" i="4"/>
  <c r="B89" i="4"/>
  <c r="C44" i="3"/>
  <c r="D44" i="3"/>
  <c r="E44" i="3"/>
  <c r="F44" i="3"/>
  <c r="G44" i="3"/>
  <c r="H44" i="3"/>
  <c r="I44" i="3"/>
  <c r="J44" i="3"/>
  <c r="K44" i="3"/>
  <c r="L44" i="3"/>
  <c r="M44" i="3"/>
  <c r="N44" i="3"/>
  <c r="O44" i="3"/>
  <c r="P44" i="3"/>
  <c r="C45" i="3"/>
  <c r="D45" i="3"/>
  <c r="E45" i="3"/>
  <c r="F45" i="3"/>
  <c r="G45" i="3"/>
  <c r="H45" i="3"/>
  <c r="I45" i="3"/>
  <c r="J45" i="3"/>
  <c r="K45" i="3"/>
  <c r="L45" i="3"/>
  <c r="M45" i="3"/>
  <c r="N45" i="3"/>
  <c r="O45" i="3"/>
  <c r="P45" i="3"/>
  <c r="C46" i="3"/>
  <c r="D46" i="3"/>
  <c r="F46" i="3"/>
  <c r="G46" i="3"/>
  <c r="H46" i="3"/>
  <c r="I46" i="3"/>
  <c r="J46" i="3"/>
  <c r="K46" i="3"/>
  <c r="L46" i="3"/>
  <c r="M46" i="3"/>
  <c r="N46" i="3"/>
  <c r="O46" i="3"/>
  <c r="P46" i="3"/>
  <c r="C47" i="3"/>
  <c r="F47" i="3"/>
  <c r="G47" i="3"/>
  <c r="I47" i="3"/>
  <c r="J47" i="3"/>
  <c r="K47" i="3"/>
  <c r="L47" i="3"/>
  <c r="M47" i="3"/>
  <c r="N47" i="3"/>
  <c r="O47" i="3"/>
  <c r="P47" i="3"/>
  <c r="C48" i="3"/>
  <c r="F48" i="3"/>
  <c r="K48" i="3"/>
  <c r="L48" i="3"/>
  <c r="M48" i="3"/>
  <c r="N48" i="3"/>
  <c r="O48" i="3"/>
  <c r="P48" i="3"/>
  <c r="C49" i="3"/>
  <c r="K49" i="3"/>
  <c r="L49" i="3"/>
  <c r="M49" i="3"/>
  <c r="N49" i="3"/>
  <c r="O49" i="3"/>
  <c r="P49" i="3"/>
  <c r="K50" i="3"/>
  <c r="L50" i="3"/>
  <c r="M50" i="3"/>
  <c r="N50" i="3"/>
  <c r="O50" i="3"/>
  <c r="P50" i="3"/>
  <c r="K51" i="3"/>
  <c r="L51" i="3"/>
  <c r="M51" i="3"/>
  <c r="N51" i="3"/>
  <c r="O51" i="3"/>
  <c r="P51" i="3"/>
  <c r="B47" i="3"/>
  <c r="B48" i="3"/>
  <c r="B49" i="3"/>
  <c r="B50" i="3"/>
  <c r="B51" i="3"/>
  <c r="AJ30" i="2"/>
  <c r="C49" i="2"/>
  <c r="D49" i="2"/>
  <c r="E49" i="2"/>
  <c r="F49" i="2"/>
  <c r="G49" i="2"/>
  <c r="I49" i="2"/>
  <c r="J49" i="2"/>
  <c r="K49" i="2"/>
  <c r="L49" i="2"/>
  <c r="M49" i="2"/>
  <c r="N49" i="2"/>
  <c r="O49" i="2"/>
  <c r="H49" i="2"/>
  <c r="W49" i="2"/>
  <c r="P49" i="2"/>
  <c r="Q49" i="2"/>
  <c r="R49" i="2"/>
  <c r="S49" i="2"/>
  <c r="T49" i="2"/>
  <c r="U49" i="2"/>
  <c r="V49" i="2"/>
  <c r="X49" i="2"/>
  <c r="Y49" i="2"/>
  <c r="Z49" i="2"/>
  <c r="AA49" i="2"/>
  <c r="AB49" i="2"/>
  <c r="AC49" i="2"/>
  <c r="AD49" i="2"/>
  <c r="AE49" i="2"/>
  <c r="AF49" i="2"/>
  <c r="AG49" i="2"/>
  <c r="AH49" i="2"/>
  <c r="AI49" i="2"/>
  <c r="C39" i="7"/>
  <c r="AJ49" i="2"/>
  <c r="AJ18" i="2"/>
  <c r="D48" i="2"/>
  <c r="E48" i="2"/>
  <c r="F48" i="2"/>
  <c r="G48" i="2"/>
  <c r="I48" i="2"/>
  <c r="J48" i="2"/>
  <c r="K48" i="2"/>
  <c r="L48" i="2"/>
  <c r="M48" i="2"/>
  <c r="N48" i="2"/>
  <c r="O48" i="2"/>
  <c r="H48" i="2"/>
  <c r="W48" i="2"/>
  <c r="P48" i="2"/>
  <c r="Q48" i="2"/>
  <c r="R48" i="2"/>
  <c r="S48" i="2"/>
  <c r="T48" i="2"/>
  <c r="U48" i="2"/>
  <c r="V48" i="2"/>
  <c r="X48" i="2"/>
  <c r="Y48" i="2"/>
  <c r="Z48" i="2"/>
  <c r="AA48" i="2"/>
  <c r="AB48" i="2"/>
  <c r="AC48" i="2"/>
  <c r="AD48" i="2"/>
  <c r="AE48" i="2"/>
  <c r="AF48" i="2"/>
  <c r="AG48" i="2"/>
  <c r="AH48" i="2"/>
  <c r="AI48" i="2"/>
  <c r="C48" i="2"/>
  <c r="AJ48" i="2"/>
  <c r="AJ17" i="2"/>
  <c r="D47" i="2"/>
  <c r="E47" i="2"/>
  <c r="F47" i="2"/>
  <c r="G47" i="2"/>
  <c r="I47" i="2"/>
  <c r="J47" i="2"/>
  <c r="K47" i="2"/>
  <c r="L47" i="2"/>
  <c r="M47" i="2"/>
  <c r="N47" i="2"/>
  <c r="O47" i="2"/>
  <c r="H47" i="2"/>
  <c r="W47" i="2"/>
  <c r="P47" i="2"/>
  <c r="Q47" i="2"/>
  <c r="R47" i="2"/>
  <c r="S47" i="2"/>
  <c r="T47" i="2"/>
  <c r="U47" i="2"/>
  <c r="V47" i="2"/>
  <c r="X47" i="2"/>
  <c r="Y47" i="2"/>
  <c r="Z47" i="2"/>
  <c r="AA47" i="2"/>
  <c r="AB47" i="2"/>
  <c r="AC47" i="2"/>
  <c r="AD47" i="2"/>
  <c r="AE47" i="2"/>
  <c r="AF47" i="2"/>
  <c r="AG47" i="2"/>
  <c r="AH47" i="2"/>
  <c r="AI47" i="2"/>
  <c r="C47" i="2"/>
  <c r="AJ47" i="2"/>
  <c r="AJ16" i="2"/>
  <c r="D46" i="2"/>
  <c r="E46" i="2"/>
  <c r="F46" i="2"/>
  <c r="G46" i="2"/>
  <c r="I46" i="2"/>
  <c r="J46" i="2"/>
  <c r="K46" i="2"/>
  <c r="L46" i="2"/>
  <c r="M46" i="2"/>
  <c r="N46" i="2"/>
  <c r="O46" i="2"/>
  <c r="H46" i="2"/>
  <c r="W46" i="2"/>
  <c r="P46" i="2"/>
  <c r="Q46" i="2"/>
  <c r="R46" i="2"/>
  <c r="S46" i="2"/>
  <c r="T46" i="2"/>
  <c r="U46" i="2"/>
  <c r="V46" i="2"/>
  <c r="X46" i="2"/>
  <c r="Y46" i="2"/>
  <c r="Z46" i="2"/>
  <c r="AA46" i="2"/>
  <c r="AB46" i="2"/>
  <c r="AC46" i="2"/>
  <c r="AD46" i="2"/>
  <c r="AE46" i="2"/>
  <c r="AF46" i="2"/>
  <c r="AG46" i="2"/>
  <c r="AH46" i="2"/>
  <c r="AI46" i="2"/>
  <c r="C46" i="2"/>
  <c r="AJ46" i="2"/>
  <c r="AJ15" i="2"/>
  <c r="AJ45" i="2"/>
  <c r="AJ44" i="2"/>
  <c r="AJ43" i="2"/>
  <c r="AJ42" i="2"/>
  <c r="AJ41" i="2"/>
  <c r="AJ6" i="2"/>
  <c r="AJ7" i="2"/>
  <c r="AJ8" i="2"/>
  <c r="AJ9" i="2"/>
  <c r="AJ10" i="2"/>
  <c r="AJ11" i="2"/>
  <c r="AJ12" i="2"/>
  <c r="AJ13" i="2"/>
  <c r="AJ14" i="2"/>
  <c r="E42" i="2"/>
  <c r="F42" i="2"/>
  <c r="G42" i="2"/>
  <c r="I42" i="2"/>
  <c r="J42" i="2"/>
  <c r="K42" i="2"/>
  <c r="L42" i="2"/>
  <c r="M42" i="2"/>
  <c r="N42" i="2"/>
  <c r="O42" i="2"/>
  <c r="H42" i="2"/>
  <c r="W42" i="2"/>
  <c r="P42" i="2"/>
  <c r="Q42" i="2"/>
  <c r="R42" i="2"/>
  <c r="S42" i="2"/>
  <c r="T42" i="2"/>
  <c r="U42" i="2"/>
  <c r="V42" i="2"/>
  <c r="X42" i="2"/>
  <c r="Y42" i="2"/>
  <c r="Z42" i="2"/>
  <c r="AA42" i="2"/>
  <c r="AB42" i="2"/>
  <c r="AC42" i="2"/>
  <c r="AD42" i="2"/>
  <c r="AE42" i="2"/>
  <c r="AF42" i="2"/>
  <c r="AG42" i="2"/>
  <c r="AH42" i="2"/>
  <c r="AI42" i="2"/>
  <c r="C42" i="2"/>
  <c r="E43" i="2"/>
  <c r="F43" i="2"/>
  <c r="G43" i="2"/>
  <c r="I43" i="2"/>
  <c r="J43" i="2"/>
  <c r="K43" i="2"/>
  <c r="L43" i="2"/>
  <c r="M43" i="2"/>
  <c r="N43" i="2"/>
  <c r="O43" i="2"/>
  <c r="H43" i="2"/>
  <c r="W43" i="2"/>
  <c r="P43" i="2"/>
  <c r="Q43" i="2"/>
  <c r="R43" i="2"/>
  <c r="S43" i="2"/>
  <c r="T43" i="2"/>
  <c r="U43" i="2"/>
  <c r="V43" i="2"/>
  <c r="X43" i="2"/>
  <c r="Y43" i="2"/>
  <c r="Z43" i="2"/>
  <c r="AA43" i="2"/>
  <c r="AB43" i="2"/>
  <c r="AC43" i="2"/>
  <c r="AD43" i="2"/>
  <c r="AE43" i="2"/>
  <c r="AF43" i="2"/>
  <c r="AG43" i="2"/>
  <c r="AH43" i="2"/>
  <c r="AI43" i="2"/>
  <c r="C43" i="2"/>
  <c r="E44" i="2"/>
  <c r="F44" i="2"/>
  <c r="G44" i="2"/>
  <c r="I44" i="2"/>
  <c r="J44" i="2"/>
  <c r="K44" i="2"/>
  <c r="L44" i="2"/>
  <c r="M44" i="2"/>
  <c r="N44" i="2"/>
  <c r="O44" i="2"/>
  <c r="H44" i="2"/>
  <c r="W44" i="2"/>
  <c r="P44" i="2"/>
  <c r="Q44" i="2"/>
  <c r="R44" i="2"/>
  <c r="S44" i="2"/>
  <c r="T44" i="2"/>
  <c r="U44" i="2"/>
  <c r="V44" i="2"/>
  <c r="X44" i="2"/>
  <c r="Y44" i="2"/>
  <c r="Z44" i="2"/>
  <c r="AA44" i="2"/>
  <c r="AB44" i="2"/>
  <c r="AC44" i="2"/>
  <c r="AD44" i="2"/>
  <c r="AE44" i="2"/>
  <c r="AF44" i="2"/>
  <c r="AG44" i="2"/>
  <c r="AH44" i="2"/>
  <c r="AI44" i="2"/>
  <c r="C44" i="2"/>
  <c r="E45" i="2"/>
  <c r="F45" i="2"/>
  <c r="G45" i="2"/>
  <c r="I45" i="2"/>
  <c r="J45" i="2"/>
  <c r="K45" i="2"/>
  <c r="L45" i="2"/>
  <c r="M45" i="2"/>
  <c r="N45" i="2"/>
  <c r="O45" i="2"/>
  <c r="H45" i="2"/>
  <c r="W45" i="2"/>
  <c r="P45" i="2"/>
  <c r="Q45" i="2"/>
  <c r="R45" i="2"/>
  <c r="S45" i="2"/>
  <c r="T45" i="2"/>
  <c r="U45" i="2"/>
  <c r="V45" i="2"/>
  <c r="X45" i="2"/>
  <c r="Y45" i="2"/>
  <c r="Z45" i="2"/>
  <c r="AA45" i="2"/>
  <c r="AB45" i="2"/>
  <c r="AC45" i="2"/>
  <c r="AD45" i="2"/>
  <c r="AE45" i="2"/>
  <c r="AF45" i="2"/>
  <c r="AG45" i="2"/>
  <c r="AH45" i="2"/>
  <c r="AI45" i="2"/>
  <c r="C45" i="2"/>
  <c r="D42" i="2"/>
  <c r="D43" i="2"/>
  <c r="D44" i="2"/>
  <c r="D45" i="2"/>
  <c r="F41" i="1"/>
  <c r="K41" i="1"/>
  <c r="F42" i="1"/>
  <c r="K42" i="1"/>
  <c r="G41" i="1"/>
  <c r="L41" i="1"/>
  <c r="F19" i="1"/>
  <c r="K19" i="1"/>
  <c r="F11" i="1"/>
  <c r="K11" i="1"/>
  <c r="F14" i="1"/>
  <c r="K14" i="1"/>
  <c r="F34" i="1"/>
  <c r="K34" i="1"/>
  <c r="F16" i="1"/>
  <c r="K16" i="1"/>
  <c r="F25" i="1"/>
  <c r="K25" i="1"/>
  <c r="G35" i="1"/>
  <c r="L35" i="1"/>
  <c r="G26" i="1"/>
  <c r="L26" i="1"/>
  <c r="F22" i="1"/>
  <c r="K22" i="1"/>
  <c r="F33" i="1"/>
  <c r="K33" i="1"/>
  <c r="G31" i="1"/>
  <c r="L31" i="1"/>
  <c r="G27" i="1"/>
  <c r="L27" i="1"/>
  <c r="G23" i="1"/>
  <c r="L23" i="1"/>
  <c r="G18" i="1"/>
  <c r="L18" i="1"/>
  <c r="F30" i="1"/>
  <c r="K30" i="1"/>
  <c r="G29" i="1"/>
  <c r="L29" i="1"/>
  <c r="G15" i="1"/>
  <c r="L15" i="1"/>
  <c r="G17" i="1"/>
  <c r="L17" i="1"/>
  <c r="F39" i="1"/>
  <c r="K39" i="1"/>
  <c r="G21" i="1"/>
  <c r="L21" i="1"/>
  <c r="F38" i="1"/>
  <c r="K38" i="1"/>
  <c r="G40" i="1"/>
  <c r="L40" i="1"/>
  <c r="F36" i="1"/>
  <c r="K36" i="1"/>
  <c r="K44" i="1"/>
  <c r="G44" i="1"/>
  <c r="L44" i="1"/>
  <c r="G34" i="1"/>
  <c r="L34" i="1"/>
  <c r="G42" i="1"/>
  <c r="L42" i="1"/>
  <c r="K43" i="1"/>
  <c r="G43" i="1"/>
  <c r="L43" i="1"/>
  <c r="G19" i="1"/>
  <c r="L19" i="1"/>
  <c r="G25" i="1"/>
  <c r="L25" i="1"/>
  <c r="G14" i="1"/>
  <c r="L14" i="1"/>
  <c r="G11" i="1"/>
  <c r="L11" i="1"/>
  <c r="F17" i="1"/>
  <c r="K17" i="1"/>
  <c r="G16" i="1"/>
  <c r="L16" i="1"/>
  <c r="F18" i="1"/>
  <c r="K18" i="1"/>
  <c r="G22" i="1"/>
  <c r="L22" i="1"/>
  <c r="G33" i="1"/>
  <c r="L33" i="1"/>
  <c r="F23" i="1"/>
  <c r="K23" i="1"/>
  <c r="F35" i="1"/>
  <c r="K35" i="1"/>
  <c r="F15" i="1"/>
  <c r="K15" i="1"/>
  <c r="G38" i="1"/>
  <c r="L38" i="1"/>
  <c r="F31" i="1"/>
  <c r="K31" i="1"/>
  <c r="F29" i="1"/>
  <c r="K29" i="1"/>
  <c r="F26" i="1"/>
  <c r="K26" i="1"/>
  <c r="G30" i="1"/>
  <c r="L30" i="1"/>
  <c r="F27" i="1"/>
  <c r="K27" i="1"/>
  <c r="G39" i="1"/>
  <c r="L39" i="1"/>
  <c r="G36" i="1"/>
  <c r="L36" i="1"/>
  <c r="F21" i="1"/>
  <c r="K21" i="1"/>
  <c r="G28" i="1"/>
  <c r="L28" i="1"/>
  <c r="F28" i="1"/>
  <c r="K28" i="1"/>
  <c r="F40" i="1"/>
  <c r="K40" i="1"/>
  <c r="F24" i="1"/>
  <c r="K24" i="1"/>
  <c r="G24" i="1"/>
  <c r="L24" i="1"/>
  <c r="F32" i="1"/>
  <c r="K32" i="1"/>
  <c r="G32" i="1"/>
  <c r="L32" i="1"/>
  <c r="G20" i="1"/>
  <c r="L20" i="1"/>
  <c r="F20" i="1"/>
  <c r="K20" i="1"/>
  <c r="G12" i="1"/>
  <c r="L12" i="1"/>
  <c r="F12" i="1"/>
  <c r="K12" i="1"/>
  <c r="G13" i="1"/>
  <c r="L13" i="1"/>
  <c r="F13" i="1"/>
  <c r="K13" i="1"/>
  <c r="G37" i="1"/>
  <c r="L37" i="1"/>
  <c r="F37" i="1"/>
  <c r="K37" i="1"/>
</calcChain>
</file>

<file path=xl/sharedStrings.xml><?xml version="1.0" encoding="utf-8"?>
<sst xmlns="http://schemas.openxmlformats.org/spreadsheetml/2006/main" count="636" uniqueCount="219">
  <si>
    <t>Year</t>
  </si>
  <si>
    <t>Males</t>
  </si>
  <si>
    <t>Females</t>
  </si>
  <si>
    <t>Drowning, submersion</t>
  </si>
  <si>
    <t>0-4</t>
  </si>
  <si>
    <t>5-9</t>
  </si>
  <si>
    <t>10-14</t>
  </si>
  <si>
    <t>15-19</t>
  </si>
  <si>
    <t>20-24</t>
  </si>
  <si>
    <t>25-29</t>
  </si>
  <si>
    <t>30-34</t>
  </si>
  <si>
    <t>35-39</t>
  </si>
  <si>
    <t>40-44</t>
  </si>
  <si>
    <t>45-49</t>
  </si>
  <si>
    <t>50-54</t>
  </si>
  <si>
    <t>55-59</t>
  </si>
  <si>
    <t>60-64</t>
  </si>
  <si>
    <t>65-69</t>
  </si>
  <si>
    <t>70-74</t>
  </si>
  <si>
    <t>75-79</t>
  </si>
  <si>
    <t>80-84</t>
  </si>
  <si>
    <t>85+</t>
  </si>
  <si>
    <t>Age at death</t>
  </si>
  <si>
    <t>Registered in year</t>
  </si>
  <si>
    <t>Borders</t>
  </si>
  <si>
    <t>Fife</t>
  </si>
  <si>
    <t>Forth Valley</t>
  </si>
  <si>
    <t>Grampian</t>
  </si>
  <si>
    <t>Lothian</t>
  </si>
  <si>
    <t>Orkney</t>
  </si>
  <si>
    <t>Shetland</t>
  </si>
  <si>
    <t>Tayside</t>
  </si>
  <si>
    <t>Western Isles</t>
  </si>
  <si>
    <t>Highland</t>
  </si>
  <si>
    <t>Lanark-shire</t>
  </si>
  <si>
    <t>Aberdeen City</t>
  </si>
  <si>
    <t>Angus</t>
  </si>
  <si>
    <t>Dundee City</t>
  </si>
  <si>
    <t>East Ayrshire</t>
  </si>
  <si>
    <t>East Lothian</t>
  </si>
  <si>
    <t>Falkirk</t>
  </si>
  <si>
    <t>Glasgow City</t>
  </si>
  <si>
    <t>Inverclyde</t>
  </si>
  <si>
    <t>Moray</t>
  </si>
  <si>
    <t>North Ayrshire</t>
  </si>
  <si>
    <t>Orkney Islands</t>
  </si>
  <si>
    <t>Scottish Borders</t>
  </si>
  <si>
    <t>Shetland Islands</t>
  </si>
  <si>
    <t>South Ayrshire</t>
  </si>
  <si>
    <t>Stirling</t>
  </si>
  <si>
    <t>West Lothian</t>
  </si>
  <si>
    <t>South Lanark-shire</t>
  </si>
  <si>
    <t>West Dunbart-onshire</t>
  </si>
  <si>
    <t>Renfrew-shire</t>
  </si>
  <si>
    <t>North Lanark-shire</t>
  </si>
  <si>
    <t>Mid-lothian</t>
  </si>
  <si>
    <t>East Renfrew-shire</t>
  </si>
  <si>
    <t>East Dunbart-onshire</t>
  </si>
  <si>
    <t>Aberdeen-shire</t>
  </si>
  <si>
    <t>Clackma-nnanshire</t>
  </si>
  <si>
    <t>2000-2004</t>
  </si>
  <si>
    <t>2001-2005</t>
  </si>
  <si>
    <t>2002-2006</t>
  </si>
  <si>
    <t>2003-2007</t>
  </si>
  <si>
    <t>Number registered in year</t>
  </si>
  <si>
    <t>approximate "95% C.I."</t>
  </si>
  <si>
    <t>outwith "95% CI"?</t>
  </si>
  <si>
    <t>All such deaths</t>
  </si>
  <si>
    <t>All* ages</t>
  </si>
  <si>
    <t>All Scotland</t>
  </si>
  <si>
    <t>2004-2008</t>
  </si>
  <si>
    <t>2005-2009</t>
  </si>
  <si>
    <t>2006-2010</t>
  </si>
  <si>
    <t>2011 - new coding rules</t>
  </si>
  <si>
    <t>2007-2011 (old coding rules)</t>
  </si>
  <si>
    <t>All causes</t>
  </si>
  <si>
    <t>Transport accidents</t>
  </si>
  <si>
    <t>Falls</t>
  </si>
  <si>
    <t>Other threats to breathing</t>
  </si>
  <si>
    <t>Exposure to smoke, fire, flames</t>
  </si>
  <si>
    <t>Exposure to forces of nature</t>
  </si>
  <si>
    <t>Accidental poisoning by and exposure to noxious substances</t>
  </si>
  <si>
    <t>Other specified causes of death</t>
  </si>
  <si>
    <t>Sequelae of accidents</t>
  </si>
  <si>
    <t>Unspecified factors</t>
  </si>
  <si>
    <t>behavioural disorders" are counted as "poisoning", so some of them will be counted as "accidental poisonings" - see Footnote 1 in Table 1</t>
  </si>
  <si>
    <t>Number</t>
  </si>
  <si>
    <t>5-year moving annual averages</t>
  </si>
  <si>
    <r>
      <t xml:space="preserve">Cause </t>
    </r>
    <r>
      <rPr>
        <b/>
        <vertAlign val="superscript"/>
        <sz val="10"/>
        <rFont val="Arial"/>
        <family val="2"/>
      </rPr>
      <t>2</t>
    </r>
  </si>
  <si>
    <t>5-year moving annual average</t>
  </si>
  <si>
    <t>2011 - old coding rules (est'd)</t>
  </si>
  <si>
    <t>2012 - new coding rules</t>
  </si>
  <si>
    <t>2012 - old coding rules (est'd)</t>
  </si>
  <si>
    <t>2008-2012 (old coding rules)</t>
  </si>
  <si>
    <t>1999-2003</t>
  </si>
  <si>
    <t>1998-2002</t>
  </si>
  <si>
    <t>1997-2001</t>
  </si>
  <si>
    <t>1996-2000</t>
  </si>
  <si>
    <t>1995-1999</t>
  </si>
  <si>
    <t>1994-1998</t>
  </si>
  <si>
    <t>1993-1997</t>
  </si>
  <si>
    <t>1992-1996</t>
  </si>
  <si>
    <t>1991-1995</t>
  </si>
  <si>
    <t>All people</t>
  </si>
  <si>
    <t>1990-1994</t>
  </si>
  <si>
    <t>1989-1993</t>
  </si>
  <si>
    <t>1988-1992</t>
  </si>
  <si>
    <t>1987-1991</t>
  </si>
  <si>
    <t>1986-1990</t>
  </si>
  <si>
    <t>1985-1989</t>
  </si>
  <si>
    <t>1984-1988</t>
  </si>
  <si>
    <t>1983-1987</t>
  </si>
  <si>
    <t>1982-1986</t>
  </si>
  <si>
    <t>1981-1985</t>
  </si>
  <si>
    <t>1980-1984</t>
  </si>
  <si>
    <t>1979-1983</t>
  </si>
  <si>
    <t>MALES</t>
  </si>
  <si>
    <t>FEMALES</t>
  </si>
  <si>
    <t>2013 - old coding rules (est'd)</t>
  </si>
  <si>
    <t>2013 - new coding rules</t>
  </si>
  <si>
    <t>2009-2013 (old coding rules)</t>
  </si>
  <si>
    <r>
      <t>Current Health Board</t>
    </r>
    <r>
      <rPr>
        <b/>
        <vertAlign val="superscript"/>
        <sz val="10"/>
        <rFont val="Arial"/>
        <family val="2"/>
      </rPr>
      <t>2</t>
    </r>
  </si>
  <si>
    <t>Figures for earlier years show what the numbers would have been had the new boundaries applied in those years</t>
  </si>
  <si>
    <t>2014 - old coding rules (est'd)</t>
  </si>
  <si>
    <t>2014 - new coding rules</t>
  </si>
  <si>
    <t>2010-2014 (old coding rules)</t>
  </si>
  <si>
    <t>Footnotes</t>
  </si>
  <si>
    <r>
      <t>All</t>
    </r>
    <r>
      <rPr>
        <b/>
        <vertAlign val="superscript"/>
        <sz val="10"/>
        <rFont val="Arial"/>
        <family val="2"/>
      </rPr>
      <t>2</t>
    </r>
    <r>
      <rPr>
        <b/>
        <sz val="10"/>
        <rFont val="Arial"/>
        <family val="2"/>
      </rPr>
      <t xml:space="preserve"> ages</t>
    </r>
  </si>
  <si>
    <t xml:space="preserve">2) the statistics for each Health Board's area are based on the Board boundaries that apply with effect from 1st April 2014.  </t>
  </si>
  <si>
    <t>1)  from 2011, "drug abuse" deaths from "acute intoxication", and "alcohol intoxication" deaths, that would previously have been counted under "mental and</t>
  </si>
  <si>
    <t>Footnote</t>
  </si>
  <si>
    <t>http://www.nrscotland.gov.uk/statistics-and-data/statistics/statistics-by-theme/vital-events/deaths/deaths-background-information/death-certificates-and-coding-the-causes-of-death</t>
  </si>
  <si>
    <t>(and up to 2012 have been revised from what was published in 2013 and earlier years).</t>
  </si>
  <si>
    <t>2015 - old coding rules (est'd)</t>
  </si>
  <si>
    <t>2015 - new coding rules</t>
  </si>
  <si>
    <t>2011-2015 (old coding rules)</t>
  </si>
  <si>
    <t>2016 - old coding rules (est'd)</t>
  </si>
  <si>
    <t>2016 - new coding rules</t>
  </si>
  <si>
    <t>2012-2016 (old coding rules)</t>
  </si>
  <si>
    <t>City of Edinburgh</t>
  </si>
  <si>
    <t>Na h-Eileanan Siar</t>
  </si>
  <si>
    <t>2017 - old coding rules (est'd)</t>
  </si>
  <si>
    <t>2017 - new coding rules</t>
  </si>
  <si>
    <t>2013-2017 (old coding rules)</t>
  </si>
  <si>
    <t>2018 - old coding rules (est'd)</t>
  </si>
  <si>
    <t>2018 - new coding rules</t>
  </si>
  <si>
    <t>2014-2018 (old coding rules)</t>
  </si>
  <si>
    <t>Number  of deaths (old definition)</t>
  </si>
  <si>
    <t>Number  of deaths (new definition)</t>
  </si>
  <si>
    <t>Ayrshire and Arran</t>
  </si>
  <si>
    <t>Dumfries and Galloway</t>
  </si>
  <si>
    <t>Greater Glasgow and Clyde</t>
  </si>
  <si>
    <t>Argyll and Bute</t>
  </si>
  <si>
    <t>Perth and Kinross</t>
  </si>
  <si>
    <t>likely lower (old)</t>
  </si>
  <si>
    <t>likely upper (old)</t>
  </si>
  <si>
    <t>5-year moving average (old definition)</t>
  </si>
  <si>
    <t>5-year moving average new definition)</t>
  </si>
  <si>
    <t>likely lower (new)</t>
  </si>
  <si>
    <t>likely upper (new)</t>
  </si>
  <si>
    <r>
      <t xml:space="preserve">Table 1: Accidental deaths </t>
    </r>
    <r>
      <rPr>
        <b/>
        <vertAlign val="superscript"/>
        <sz val="12"/>
        <rFont val="Arial"/>
        <family val="2"/>
      </rPr>
      <t>1, 2</t>
    </r>
    <r>
      <rPr>
        <b/>
        <sz val="12"/>
        <rFont val="Arial"/>
        <family val="2"/>
      </rPr>
      <t xml:space="preserve"> by sex: registered in Scotland, 1979 to 2020, with 5-year moving annual averages</t>
    </r>
  </si>
  <si>
    <t>2019 - old coding rules (est'd)</t>
  </si>
  <si>
    <t>2020 - old coding rules (est'd)</t>
  </si>
  <si>
    <t>2019 - new coding rules</t>
  </si>
  <si>
    <t>2020 - new coding rules</t>
  </si>
  <si>
    <r>
      <t>Table 3: Accidental deaths</t>
    </r>
    <r>
      <rPr>
        <b/>
        <vertAlign val="superscript"/>
        <sz val="12"/>
        <rFont val="Arial"/>
        <family val="2"/>
      </rPr>
      <t xml:space="preserve"> 1</t>
    </r>
    <r>
      <rPr>
        <b/>
        <sz val="12"/>
        <rFont val="Arial"/>
        <family val="2"/>
      </rPr>
      <t xml:space="preserve"> by age-group: registered in Scotland, 1979 to 2020, with 5-year moving annual averages</t>
    </r>
  </si>
  <si>
    <r>
      <t xml:space="preserve">Table 3M: Accidental deaths </t>
    </r>
    <r>
      <rPr>
        <b/>
        <vertAlign val="superscript"/>
        <sz val="12"/>
        <rFont val="Arial"/>
        <family val="2"/>
      </rPr>
      <t>1</t>
    </r>
    <r>
      <rPr>
        <b/>
        <sz val="12"/>
        <rFont val="Arial"/>
        <family val="2"/>
      </rPr>
      <t xml:space="preserve">  males by age-group: registered in Scotland, 1979 to 2020, with 5-year moving annual averages</t>
    </r>
  </si>
  <si>
    <r>
      <t xml:space="preserve">Table 4:  Accidental deaths </t>
    </r>
    <r>
      <rPr>
        <b/>
        <vertAlign val="superscript"/>
        <sz val="12"/>
        <rFont val="Arial"/>
        <family val="2"/>
      </rPr>
      <t>1</t>
    </r>
    <r>
      <rPr>
        <b/>
        <sz val="12"/>
        <rFont val="Arial"/>
        <family val="2"/>
      </rPr>
      <t xml:space="preserve"> by current Health Board area</t>
    </r>
    <r>
      <rPr>
        <b/>
        <vertAlign val="superscript"/>
        <sz val="12"/>
        <rFont val="Arial"/>
        <family val="2"/>
      </rPr>
      <t>2</t>
    </r>
    <r>
      <rPr>
        <b/>
        <sz val="12"/>
        <rFont val="Arial"/>
        <family val="2"/>
      </rPr>
      <t>: registered in Scotland, 2000 to 2020, with five-year moving annual averages</t>
    </r>
  </si>
  <si>
    <t>Table 5: Accidental deaths 1 by current Local Authority area: registered in Scotland, 2000 to 2020, with five-year moving annual averages</t>
  </si>
  <si>
    <t>2015-2019 (old coding rules)</t>
  </si>
  <si>
    <t>2016-2020 (old coding rules)</t>
  </si>
  <si>
    <t>1) SIMD quintiles are assigned according to the version of SIMD most relevant to the year in question.  Years 2011 to 2013 use SIMD12 and 2014 onwards use SIMD16.</t>
  </si>
  <si>
    <t>Registration year</t>
  </si>
  <si>
    <t>Deaths</t>
  </si>
  <si>
    <t>upper 95% CI</t>
  </si>
  <si>
    <t>lower 95% CI</t>
  </si>
  <si>
    <t>rate</t>
  </si>
  <si>
    <t>SIMD Quintile 5 (least deprived)</t>
  </si>
  <si>
    <t>SIMD Quintile 4</t>
  </si>
  <si>
    <t>SIMD Quintile 3</t>
  </si>
  <si>
    <t>SIMD Quintile 2</t>
  </si>
  <si>
    <t>SIMD Quintile 1 (most deprived)</t>
  </si>
  <si>
    <t>Scotland</t>
  </si>
  <si>
    <t>Accidents (new definition)</t>
  </si>
  <si>
    <t xml:space="preserve">Death rates (per 100,000 population) : age-standardised using the 2013 European Standard Population </t>
  </si>
  <si>
    <t>back to contents</t>
  </si>
  <si>
    <t>% change - 2011 to 2020</t>
  </si>
  <si>
    <t>% change - 2019 to 2020</t>
  </si>
  <si>
    <t>© Crown Copyright 2021</t>
  </si>
  <si>
    <r>
      <t>Table 6: All ages age-standardised death rates from accidents by SIMD quintile</t>
    </r>
    <r>
      <rPr>
        <b/>
        <vertAlign val="superscript"/>
        <sz val="12"/>
        <rFont val="Arial"/>
        <family val="2"/>
      </rPr>
      <t>1</t>
    </r>
    <r>
      <rPr>
        <b/>
        <sz val="12"/>
        <rFont val="Arial"/>
        <family val="2"/>
      </rPr>
      <t>, Scotland, 2001 to 2020</t>
    </r>
  </si>
  <si>
    <t>1) Following a WHO update to the International Statistical Classification of Diseases and Related Health Problems, which NRS implemented for 2011, "drug abuse" deaths from "acute intoxication" that would previously have been counted under "mental and behavioural disorders" are now counted under "poisoning" - so some of them will be counted as "accidental poisoning".  Also, how "alcohol intoxication" deaths are coded has changed and they are now counted as "accidental poisoning".  A note on the changes to the coding is available at:</t>
  </si>
  <si>
    <t>2) The figures for 1999 and earlier years may differ from those that were published several years ago, because the latter included deaths due to the adverse effects of drugs etc in therapeutic use and/or other complications of medical or surgical care - see the note on the definition of the statistics.</t>
  </si>
  <si>
    <t>Accidental deaths registered in Scotland, 1979 onwards</t>
  </si>
  <si>
    <r>
      <t xml:space="preserve">Table 2:  Accidental deaths </t>
    </r>
    <r>
      <rPr>
        <b/>
        <vertAlign val="superscript"/>
        <sz val="12"/>
        <rFont val="Arial"/>
        <family val="2"/>
      </rPr>
      <t>1</t>
    </r>
    <r>
      <rPr>
        <b/>
        <sz val="12"/>
        <rFont val="Arial"/>
        <family val="2"/>
      </rPr>
      <t xml:space="preserve"> by cause of death: registered in Scotland, 2000 to 2020, with 5-year moving annual averages</t>
    </r>
  </si>
  <si>
    <t>1) from 2011, "drug abuse" deaths from "acute intoxication", and "alcohol intoxication" deaths, that would previously have been counted under "mental and behavioural disorders" are counted as "poisoning", so some of them will be counted as "accidental poisonings" - see Footnote 1 in Table 1</t>
  </si>
  <si>
    <t>1) From 2011, "drug abuse" deaths from "acute intoxication", and "alcohol intoxication" deaths, that would previously have been counted under "mental and behavioural disorders" are counted as "poisoning", so some of them will be counted as "accidental poisonings" - see Footnote 1 in Table 1</t>
  </si>
  <si>
    <t xml:space="preserve">2) Please see the note on the categories of the causes of accidental deaths for details of how these categories are defined </t>
  </si>
  <si>
    <t>2) Includes any cases for which the age-group is not known</t>
  </si>
  <si>
    <r>
      <t xml:space="preserve">Table 3F Accidental deaths </t>
    </r>
    <r>
      <rPr>
        <b/>
        <vertAlign val="superscript"/>
        <sz val="12"/>
        <rFont val="Arial"/>
        <family val="2"/>
      </rPr>
      <t>1</t>
    </r>
    <r>
      <rPr>
        <b/>
        <sz val="12"/>
        <rFont val="Arial"/>
        <family val="2"/>
      </rPr>
      <t xml:space="preserve"> females by age-group: registered in Scotland, 1979 to 2020, with 5-year moving annual averages</t>
    </r>
  </si>
  <si>
    <t>Accidental Deaths</t>
  </si>
  <si>
    <t>Contents</t>
  </si>
  <si>
    <t>Table 1</t>
  </si>
  <si>
    <t>Accidental deaths 1, 2 by sex: registered in Scotland, 1979 to 2020, with 5-year moving annual averages</t>
  </si>
  <si>
    <t>Chart 1</t>
  </si>
  <si>
    <t>Table 2</t>
  </si>
  <si>
    <t>Accidental deaths 1 by cause of death: registered in Scotland, 2000 to 2020, with 5-year moving annual averages</t>
  </si>
  <si>
    <t>Accidental deaths 1 by age-group: registered in Scotland, 1979 to 2020, with 5-year moving annual averages</t>
  </si>
  <si>
    <t>Table 3</t>
  </si>
  <si>
    <t>Accidental deaths 1  males by age-group: registered in Scotland, 1979 to 2020, with 5-year moving annual averages</t>
  </si>
  <si>
    <t>Table 3M</t>
  </si>
  <si>
    <t>Table 3F</t>
  </si>
  <si>
    <t>Table 4</t>
  </si>
  <si>
    <t>Accidental deaths 1 females by age-group: registered in Scotland, 1979 to 2020, with 5-year moving annual averages</t>
  </si>
  <si>
    <t>Table 5</t>
  </si>
  <si>
    <t>Table 6</t>
  </si>
  <si>
    <t>Accidental deaths 1 by current Local Authority area: registered in Scotland, 2000 to 2020, with five-year moving annual averages</t>
  </si>
  <si>
    <t>Accidental deaths 1 by current Health Board area2: registered in Scotland, 2000 to 2020, with five-year moving annual averages</t>
  </si>
  <si>
    <t>All ages age-standardised death rates from accidents by SIMD quintile1, Scotland, 2001 to 2020</t>
  </si>
  <si>
    <r>
      <rPr>
        <sz val="8"/>
        <rFont val="Calibri"/>
        <family val="2"/>
      </rPr>
      <t>©</t>
    </r>
    <r>
      <rPr>
        <sz val="8"/>
        <rFont val="Arial"/>
        <family val="2"/>
      </rPr>
      <t xml:space="preserve"> Crown Copyright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</si>
</sst>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0"/>
    <numFmt numFmtId="167" formatCode="#####0.0"/>
  </numFmts>
  <fonts count="42" x14ac:knownFonts="1">
    <font>
      <sz val="10"/>
      <name val="Arial"/>
    </font>
    <font>
      <sz val="10"/>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0"/>
      <name val="Arial"/>
      <family val="2"/>
    </font>
    <font>
      <sz val="10"/>
      <name val="Arial"/>
      <family val="2"/>
    </font>
    <font>
      <i/>
      <sz val="10"/>
      <name val="Arial"/>
      <family val="2"/>
    </font>
    <font>
      <u/>
      <sz val="10"/>
      <color indexed="12"/>
      <name val="Arial"/>
      <family val="2"/>
    </font>
    <font>
      <u/>
      <sz val="8"/>
      <color indexed="12"/>
      <name val="Arial"/>
      <family val="2"/>
    </font>
    <font>
      <sz val="10"/>
      <color indexed="12"/>
      <name val="Arial"/>
      <family val="2"/>
    </font>
    <font>
      <i/>
      <sz val="10"/>
      <color indexed="12"/>
      <name val="Arial"/>
      <family val="2"/>
    </font>
    <font>
      <b/>
      <vertAlign val="superscript"/>
      <sz val="10"/>
      <name val="Arial"/>
      <family val="2"/>
    </font>
    <font>
      <b/>
      <u/>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name val="Arial"/>
      <family val="2"/>
    </font>
    <font>
      <b/>
      <vertAlign val="superscript"/>
      <sz val="12"/>
      <name val="Arial"/>
      <family val="2"/>
    </font>
    <font>
      <sz val="12"/>
      <name val="Arial"/>
      <family val="2"/>
    </font>
    <font>
      <b/>
      <sz val="8"/>
      <name val="Arial"/>
      <family val="2"/>
    </font>
    <font>
      <sz val="21"/>
      <color rgb="FF1B2A66"/>
      <name val="Arial"/>
      <family val="2"/>
    </font>
    <font>
      <sz val="11"/>
      <color theme="1"/>
      <name val="Calibri"/>
      <family val="2"/>
      <scheme val="minor"/>
    </font>
    <font>
      <sz val="8"/>
      <color theme="1"/>
      <name val="Arial"/>
      <family val="2"/>
    </font>
    <font>
      <sz val="9.5"/>
      <color rgb="FF000000"/>
      <name val="Arial"/>
      <family val="2"/>
    </font>
    <font>
      <sz val="10"/>
      <color rgb="FF000000"/>
      <name val="Arial"/>
      <family val="2"/>
    </font>
    <font>
      <sz val="8"/>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1">
    <border>
      <left/>
      <right/>
      <top/>
      <bottom/>
      <diagonal/>
    </border>
    <border>
      <left/>
      <right/>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s>
  <cellStyleXfs count="65">
    <xf numFmtId="0" fontId="0" fillId="0" borderId="0"/>
    <xf numFmtId="0" fontId="10" fillId="0" borderId="0" applyNumberFormat="0" applyFill="0" applyBorder="0" applyAlignment="0" applyProtection="0">
      <alignment vertical="top"/>
      <protection locked="0"/>
    </xf>
    <xf numFmtId="9" fontId="5" fillId="0" borderId="0" applyFon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6" applyNumberFormat="0" applyAlignment="0" applyProtection="0"/>
    <xf numFmtId="0" fontId="24" fillId="6" borderId="7" applyNumberFormat="0" applyAlignment="0" applyProtection="0"/>
    <xf numFmtId="0" fontId="25" fillId="6" borderId="6" applyNumberFormat="0" applyAlignment="0" applyProtection="0"/>
    <xf numFmtId="0" fontId="26" fillId="0" borderId="8" applyNumberFormat="0" applyFill="0" applyAlignment="0" applyProtection="0"/>
    <xf numFmtId="0" fontId="27" fillId="7" borderId="9"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1" fillId="32" borderId="0" applyNumberFormat="0" applyBorder="0" applyAlignment="0" applyProtection="0"/>
    <xf numFmtId="0" fontId="4" fillId="0" borderId="0"/>
    <xf numFmtId="0" fontId="4" fillId="8" borderId="10" applyNumberFormat="0" applyFont="0" applyAlignment="0" applyProtection="0"/>
    <xf numFmtId="0" fontId="5"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0" applyNumberFormat="0" applyFont="0" applyAlignment="0" applyProtection="0"/>
    <xf numFmtId="0" fontId="2" fillId="0" borderId="0"/>
    <xf numFmtId="0" fontId="1" fillId="0" borderId="0"/>
    <xf numFmtId="0" fontId="37" fillId="0" borderId="0"/>
    <xf numFmtId="9" fontId="1" fillId="0" borderId="0" applyFont="0" applyFill="0" applyBorder="0" applyAlignment="0" applyProtection="0"/>
    <xf numFmtId="0" fontId="39" fillId="0" borderId="0"/>
  </cellStyleXfs>
  <cellXfs count="258">
    <xf numFmtId="0" fontId="0" fillId="0" borderId="0" xfId="0"/>
    <xf numFmtId="0" fontId="7" fillId="0" borderId="0" xfId="0" applyFont="1"/>
    <xf numFmtId="0" fontId="7" fillId="0" borderId="1" xfId="0" applyFont="1" applyBorder="1" applyAlignment="1">
      <alignment horizontal="left" vertical="top"/>
    </xf>
    <xf numFmtId="0" fontId="7" fillId="0" borderId="0" xfId="0" applyFont="1" applyBorder="1" applyAlignment="1">
      <alignment horizontal="left" vertical="top"/>
    </xf>
    <xf numFmtId="0" fontId="9" fillId="0" borderId="0" xfId="0" applyFont="1" applyAlignment="1">
      <alignment horizontal="right" vertical="top" wrapText="1"/>
    </xf>
    <xf numFmtId="0" fontId="9" fillId="0" borderId="0" xfId="0" applyFont="1" applyAlignment="1">
      <alignment horizontal="right" vertical="top"/>
    </xf>
    <xf numFmtId="1" fontId="9" fillId="0" borderId="0" xfId="0" applyNumberFormat="1" applyFont="1" applyAlignment="1">
      <alignment horizontal="right" vertical="top" wrapText="1"/>
    </xf>
    <xf numFmtId="0" fontId="9" fillId="0" borderId="0" xfId="0" applyFont="1"/>
    <xf numFmtId="0" fontId="9" fillId="0" borderId="1" xfId="0" applyFont="1" applyBorder="1"/>
    <xf numFmtId="0" fontId="9" fillId="0" borderId="1" xfId="0" applyFont="1" applyBorder="1" applyAlignment="1">
      <alignment horizontal="left" vertical="top"/>
    </xf>
    <xf numFmtId="3" fontId="12" fillId="0" borderId="0" xfId="0" applyNumberFormat="1" applyFont="1" applyAlignment="1">
      <alignment horizontal="right" vertical="top"/>
    </xf>
    <xf numFmtId="3" fontId="9" fillId="0" borderId="0" xfId="0" applyNumberFormat="1" applyFont="1" applyAlignment="1">
      <alignment horizontal="right" vertical="top" wrapText="1"/>
    </xf>
    <xf numFmtId="3" fontId="13" fillId="0" borderId="0" xfId="0" applyNumberFormat="1" applyFont="1" applyAlignment="1">
      <alignment horizontal="right" vertical="top" wrapText="1"/>
    </xf>
    <xf numFmtId="3" fontId="13" fillId="0" borderId="0" xfId="0" applyNumberFormat="1" applyFont="1" applyBorder="1" applyAlignment="1">
      <alignment horizontal="right" vertical="top" wrapText="1"/>
    </xf>
    <xf numFmtId="3" fontId="9" fillId="0" borderId="0" xfId="0" applyNumberFormat="1" applyFont="1"/>
    <xf numFmtId="0" fontId="8" fillId="33" borderId="0" xfId="0" applyFont="1" applyFill="1"/>
    <xf numFmtId="0" fontId="7" fillId="33" borderId="0" xfId="0" applyFont="1" applyFill="1"/>
    <xf numFmtId="0" fontId="8" fillId="33" borderId="0" xfId="0" applyFont="1" applyFill="1" applyBorder="1"/>
    <xf numFmtId="0" fontId="8" fillId="33" borderId="0" xfId="0" applyFont="1" applyFill="1" applyAlignment="1">
      <alignment horizontal="left" vertical="top"/>
    </xf>
    <xf numFmtId="0" fontId="8" fillId="33" borderId="1" xfId="0" applyFont="1" applyFill="1" applyBorder="1" applyAlignment="1">
      <alignment horizontal="right" vertical="top" wrapText="1"/>
    </xf>
    <xf numFmtId="0" fontId="8" fillId="33" borderId="0" xfId="0" applyFont="1" applyFill="1" applyAlignment="1">
      <alignment horizontal="right" vertical="top" wrapText="1"/>
    </xf>
    <xf numFmtId="0" fontId="7" fillId="33" borderId="0" xfId="0" applyFont="1" applyFill="1" applyBorder="1" applyAlignment="1">
      <alignment vertical="top"/>
    </xf>
    <xf numFmtId="0" fontId="7" fillId="33" borderId="0" xfId="0" applyFont="1" applyFill="1" applyBorder="1" applyAlignment="1">
      <alignment horizontal="left" vertical="top"/>
    </xf>
    <xf numFmtId="0" fontId="8" fillId="33" borderId="0" xfId="0" applyFont="1" applyFill="1" applyBorder="1" applyAlignment="1">
      <alignment horizontal="right" vertical="top" wrapText="1"/>
    </xf>
    <xf numFmtId="3" fontId="8" fillId="33" borderId="0" xfId="0" applyNumberFormat="1" applyFont="1" applyFill="1" applyAlignment="1">
      <alignment vertical="top"/>
    </xf>
    <xf numFmtId="0" fontId="9" fillId="33" borderId="0" xfId="0" applyFont="1" applyFill="1" applyAlignment="1">
      <alignment horizontal="right" vertical="top"/>
    </xf>
    <xf numFmtId="0" fontId="8" fillId="33" borderId="0" xfId="0" applyFont="1" applyFill="1" applyAlignment="1">
      <alignment horizontal="right" vertical="top"/>
    </xf>
    <xf numFmtId="0" fontId="8" fillId="33" borderId="0" xfId="0" applyFont="1" applyFill="1" applyBorder="1" applyAlignment="1">
      <alignment horizontal="right" vertical="top"/>
    </xf>
    <xf numFmtId="3" fontId="9" fillId="33" borderId="0" xfId="0" applyNumberFormat="1" applyFont="1" applyFill="1" applyAlignment="1">
      <alignment horizontal="right" vertical="top" wrapText="1"/>
    </xf>
    <xf numFmtId="0" fontId="8" fillId="33" borderId="0" xfId="0" applyFont="1" applyFill="1" applyAlignment="1">
      <alignment vertical="top"/>
    </xf>
    <xf numFmtId="0" fontId="8" fillId="33" borderId="0" xfId="0" applyFont="1" applyFill="1" applyBorder="1" applyAlignment="1">
      <alignment horizontal="left" vertical="top"/>
    </xf>
    <xf numFmtId="0" fontId="8" fillId="33" borderId="0" xfId="0" applyFont="1" applyFill="1" applyBorder="1" applyAlignment="1">
      <alignment horizontal="left" vertical="top" wrapText="1"/>
    </xf>
    <xf numFmtId="3" fontId="8" fillId="33" borderId="0" xfId="0" applyNumberFormat="1" applyFont="1" applyFill="1" applyBorder="1" applyAlignment="1">
      <alignment vertical="top"/>
    </xf>
    <xf numFmtId="0" fontId="8" fillId="33" borderId="0" xfId="0" applyFont="1" applyFill="1" applyBorder="1" applyAlignment="1">
      <alignment vertical="top"/>
    </xf>
    <xf numFmtId="0" fontId="9" fillId="33" borderId="0" xfId="0" applyFont="1" applyFill="1"/>
    <xf numFmtId="0" fontId="8" fillId="33" borderId="2" xfId="0" applyFont="1" applyFill="1" applyBorder="1" applyAlignment="1">
      <alignment horizontal="left" vertical="top" wrapText="1"/>
    </xf>
    <xf numFmtId="3" fontId="8" fillId="33" borderId="2" xfId="0" applyNumberFormat="1" applyFont="1" applyFill="1" applyBorder="1" applyAlignment="1">
      <alignment vertical="top"/>
    </xf>
    <xf numFmtId="0" fontId="8" fillId="33" borderId="0" xfId="0" applyFont="1" applyFill="1" applyAlignment="1">
      <alignment horizontal="left" wrapText="1"/>
    </xf>
    <xf numFmtId="3" fontId="8" fillId="33" borderId="0" xfId="0" applyNumberFormat="1" applyFont="1" applyFill="1" applyAlignment="1">
      <alignment horizontal="right" wrapText="1"/>
    </xf>
    <xf numFmtId="0" fontId="8" fillId="33" borderId="0" xfId="0" applyFont="1" applyFill="1" applyAlignment="1"/>
    <xf numFmtId="0" fontId="8" fillId="33" borderId="0" xfId="0" applyFont="1" applyFill="1" applyAlignment="1">
      <alignment horizontal="right" wrapText="1"/>
    </xf>
    <xf numFmtId="0" fontId="8" fillId="33" borderId="1" xfId="0" applyFont="1" applyFill="1" applyBorder="1" applyAlignment="1">
      <alignment horizontal="left" vertical="top"/>
    </xf>
    <xf numFmtId="0" fontId="7" fillId="33" borderId="1" xfId="0" applyFont="1" applyFill="1" applyBorder="1" applyAlignment="1">
      <alignment horizontal="center" vertical="top"/>
    </xf>
    <xf numFmtId="0" fontId="8" fillId="33" borderId="1" xfId="0" applyFont="1" applyFill="1" applyBorder="1" applyAlignment="1">
      <alignment horizontal="center" vertical="top" wrapText="1"/>
    </xf>
    <xf numFmtId="0" fontId="5" fillId="33" borderId="0" xfId="0" applyFont="1" applyFill="1"/>
    <xf numFmtId="0" fontId="35" fillId="33" borderId="0" xfId="0" applyFont="1" applyFill="1"/>
    <xf numFmtId="0" fontId="6" fillId="33" borderId="0" xfId="0" applyFont="1" applyFill="1"/>
    <xf numFmtId="0" fontId="7" fillId="33" borderId="0" xfId="0" applyFont="1" applyFill="1" applyAlignment="1">
      <alignment horizontal="left" vertical="top"/>
    </xf>
    <xf numFmtId="0" fontId="8" fillId="33" borderId="1" xfId="0" applyFont="1" applyFill="1" applyBorder="1"/>
    <xf numFmtId="0" fontId="7" fillId="33" borderId="1" xfId="0" applyFont="1" applyFill="1" applyBorder="1"/>
    <xf numFmtId="164" fontId="8" fillId="33" borderId="0" xfId="0" applyNumberFormat="1" applyFont="1" applyFill="1"/>
    <xf numFmtId="9" fontId="8" fillId="33" borderId="0" xfId="2" applyFont="1" applyFill="1"/>
    <xf numFmtId="3" fontId="8" fillId="33" borderId="0" xfId="0" applyNumberFormat="1" applyFont="1" applyFill="1" applyAlignment="1">
      <alignment horizontal="right" vertical="top" wrapText="1" indent="2"/>
    </xf>
    <xf numFmtId="0" fontId="8" fillId="33" borderId="0" xfId="0" applyFont="1" applyFill="1" applyBorder="1" applyAlignment="1">
      <alignment horizontal="left"/>
    </xf>
    <xf numFmtId="0" fontId="8" fillId="33" borderId="0" xfId="0" applyFont="1" applyFill="1" applyBorder="1" applyAlignment="1">
      <alignment horizontal="left" wrapText="1"/>
    </xf>
    <xf numFmtId="0" fontId="5" fillId="33" borderId="0" xfId="0" applyFont="1" applyFill="1" applyBorder="1" applyAlignment="1">
      <alignment horizontal="left" wrapText="1"/>
    </xf>
    <xf numFmtId="0" fontId="32" fillId="33" borderId="0" xfId="0" applyFont="1" applyFill="1" applyAlignment="1">
      <alignment horizontal="left" vertical="top"/>
    </xf>
    <xf numFmtId="0" fontId="5" fillId="33" borderId="0" xfId="0" applyFont="1" applyFill="1" applyBorder="1" applyAlignment="1">
      <alignment horizontal="left" vertical="top"/>
    </xf>
    <xf numFmtId="0" fontId="35" fillId="33" borderId="0" xfId="0" applyFont="1" applyFill="1" applyBorder="1" applyAlignment="1">
      <alignment horizontal="left" vertical="top"/>
    </xf>
    <xf numFmtId="0" fontId="15" fillId="33" borderId="0" xfId="0" applyFont="1" applyFill="1"/>
    <xf numFmtId="0" fontId="7" fillId="33" borderId="0" xfId="0" applyFont="1" applyFill="1" applyAlignment="1">
      <alignment horizontal="right" vertical="top" wrapText="1"/>
    </xf>
    <xf numFmtId="16" fontId="7" fillId="33" borderId="0" xfId="0" quotePrefix="1" applyNumberFormat="1" applyFont="1" applyFill="1" applyAlignment="1">
      <alignment horizontal="right" vertical="top" wrapText="1"/>
    </xf>
    <xf numFmtId="17" fontId="7" fillId="33" borderId="0" xfId="0" quotePrefix="1" applyNumberFormat="1" applyFont="1" applyFill="1" applyAlignment="1">
      <alignment horizontal="right" vertical="top" wrapText="1"/>
    </xf>
    <xf numFmtId="3" fontId="8" fillId="33" borderId="0" xfId="0" applyNumberFormat="1" applyFont="1" applyFill="1" applyAlignment="1">
      <alignment horizontal="right" vertical="top"/>
    </xf>
    <xf numFmtId="3" fontId="8" fillId="33" borderId="0" xfId="0" applyNumberFormat="1" applyFont="1" applyFill="1" applyAlignment="1">
      <alignment horizontal="right" vertical="top" wrapText="1"/>
    </xf>
    <xf numFmtId="3" fontId="8" fillId="33" borderId="0" xfId="0" applyNumberFormat="1" applyFont="1" applyFill="1" applyBorder="1" applyAlignment="1">
      <alignment horizontal="right" vertical="top" wrapText="1"/>
    </xf>
    <xf numFmtId="0" fontId="8" fillId="33" borderId="2" xfId="0" applyFont="1" applyFill="1" applyBorder="1" applyAlignment="1">
      <alignment horizontal="left" vertical="top"/>
    </xf>
    <xf numFmtId="3" fontId="8" fillId="33" borderId="2" xfId="0" applyNumberFormat="1" applyFont="1" applyFill="1" applyBorder="1" applyAlignment="1">
      <alignment horizontal="right" vertical="top" wrapText="1"/>
    </xf>
    <xf numFmtId="3" fontId="8" fillId="33" borderId="0" xfId="0" applyNumberFormat="1" applyFont="1" applyFill="1"/>
    <xf numFmtId="0" fontId="5" fillId="33" borderId="0" xfId="0" applyFont="1" applyFill="1" applyBorder="1" applyAlignment="1">
      <alignment horizontal="left"/>
    </xf>
    <xf numFmtId="0" fontId="8" fillId="33" borderId="1" xfId="0" applyFont="1" applyFill="1" applyBorder="1" applyAlignment="1">
      <alignment horizontal="left" wrapText="1"/>
    </xf>
    <xf numFmtId="3" fontId="8" fillId="33" borderId="1" xfId="0" applyNumberFormat="1" applyFont="1" applyFill="1" applyBorder="1" applyAlignment="1">
      <alignment vertical="top"/>
    </xf>
    <xf numFmtId="0" fontId="5" fillId="33" borderId="1" xfId="0" applyFont="1" applyFill="1" applyBorder="1"/>
    <xf numFmtId="0" fontId="5" fillId="33" borderId="0" xfId="0" applyFont="1" applyFill="1" applyAlignment="1">
      <alignment horizontal="left" vertical="top"/>
    </xf>
    <xf numFmtId="3" fontId="5" fillId="33" borderId="0" xfId="0" applyNumberFormat="1" applyFont="1" applyFill="1" applyAlignment="1">
      <alignment vertical="top"/>
    </xf>
    <xf numFmtId="0" fontId="5" fillId="33" borderId="0" xfId="0" applyFont="1" applyFill="1" applyAlignment="1">
      <alignment horizontal="right" vertical="top"/>
    </xf>
    <xf numFmtId="3" fontId="5" fillId="33" borderId="0" xfId="0" applyNumberFormat="1" applyFont="1" applyFill="1" applyAlignment="1">
      <alignment horizontal="right" vertical="top"/>
    </xf>
    <xf numFmtId="0" fontId="5" fillId="33" borderId="0" xfId="0" applyFont="1" applyFill="1" applyAlignment="1">
      <alignment vertical="top"/>
    </xf>
    <xf numFmtId="3" fontId="5" fillId="33" borderId="0" xfId="0" applyNumberFormat="1" applyFont="1" applyFill="1" applyBorder="1" applyAlignment="1">
      <alignment horizontal="right" vertical="top" wrapText="1"/>
    </xf>
    <xf numFmtId="0" fontId="5" fillId="33" borderId="2" xfId="0" applyFont="1" applyFill="1" applyBorder="1" applyAlignment="1">
      <alignment horizontal="left" vertical="top"/>
    </xf>
    <xf numFmtId="3" fontId="5" fillId="33" borderId="2" xfId="0" applyNumberFormat="1" applyFont="1" applyFill="1" applyBorder="1" applyAlignment="1">
      <alignment horizontal="right" vertical="top" wrapText="1"/>
    </xf>
    <xf numFmtId="0" fontId="5" fillId="33" borderId="0" xfId="0" applyFont="1" applyFill="1" applyBorder="1" applyAlignment="1">
      <alignment horizontal="right" vertical="top" wrapText="1"/>
    </xf>
    <xf numFmtId="0" fontId="5" fillId="33" borderId="0" xfId="0" applyFont="1" applyFill="1" applyAlignment="1">
      <alignment horizontal="right" vertical="top" wrapText="1"/>
    </xf>
    <xf numFmtId="3" fontId="5" fillId="33" borderId="0" xfId="0" applyNumberFormat="1" applyFont="1" applyFill="1"/>
    <xf numFmtId="0" fontId="5" fillId="33" borderId="1" xfId="0" applyFont="1" applyFill="1" applyBorder="1" applyAlignment="1">
      <alignment horizontal="left" wrapText="1"/>
    </xf>
    <xf numFmtId="3" fontId="5" fillId="33" borderId="1" xfId="0" applyNumberFormat="1" applyFont="1" applyFill="1" applyBorder="1" applyAlignment="1">
      <alignment vertical="top"/>
    </xf>
    <xf numFmtId="1" fontId="8" fillId="33" borderId="0" xfId="0" applyNumberFormat="1" applyFont="1" applyFill="1" applyAlignment="1">
      <alignment vertical="top"/>
    </xf>
    <xf numFmtId="0" fontId="8" fillId="33" borderId="0" xfId="0" applyNumberFormat="1" applyFont="1" applyFill="1" applyBorder="1" applyAlignment="1">
      <alignment vertical="top"/>
    </xf>
    <xf numFmtId="0" fontId="7" fillId="33" borderId="0" xfId="0" applyFont="1" applyFill="1" applyAlignment="1">
      <alignment horizontal="right" vertical="top"/>
    </xf>
    <xf numFmtId="1" fontId="8" fillId="33" borderId="0" xfId="0" applyNumberFormat="1" applyFont="1" applyFill="1" applyBorder="1"/>
    <xf numFmtId="1" fontId="8" fillId="33" borderId="1" xfId="0" applyNumberFormat="1" applyFont="1" applyFill="1" applyBorder="1"/>
    <xf numFmtId="0" fontId="5" fillId="33" borderId="0" xfId="0" applyFont="1" applyFill="1" applyAlignment="1">
      <alignment horizontal="left" vertical="top" wrapText="1"/>
    </xf>
    <xf numFmtId="0" fontId="5" fillId="33" borderId="0" xfId="0" applyFont="1" applyFill="1" applyAlignment="1">
      <alignment vertical="top" wrapText="1"/>
    </xf>
    <xf numFmtId="0" fontId="8" fillId="33" borderId="0" xfId="0" applyNumberFormat="1" applyFont="1" applyFill="1" applyAlignment="1"/>
    <xf numFmtId="0" fontId="8" fillId="33" borderId="0" xfId="0" applyFont="1" applyFill="1" applyAlignment="1">
      <alignment horizontal="left" vertical="top" wrapText="1"/>
    </xf>
    <xf numFmtId="3" fontId="8" fillId="33" borderId="0" xfId="0" applyNumberFormat="1" applyFont="1" applyFill="1" applyAlignment="1"/>
    <xf numFmtId="1" fontId="8" fillId="33" borderId="0" xfId="0" applyNumberFormat="1" applyFont="1" applyFill="1"/>
    <xf numFmtId="0" fontId="5" fillId="33" borderId="2" xfId="0" applyFont="1" applyFill="1" applyBorder="1" applyAlignment="1">
      <alignment horizontal="right" vertical="top" wrapText="1"/>
    </xf>
    <xf numFmtId="3" fontId="5" fillId="33" borderId="0" xfId="0" applyNumberFormat="1" applyFont="1" applyFill="1" applyBorder="1"/>
    <xf numFmtId="0" fontId="5" fillId="33" borderId="0" xfId="0" applyFont="1" applyFill="1" applyBorder="1"/>
    <xf numFmtId="0" fontId="5" fillId="33" borderId="2" xfId="0" applyFont="1" applyFill="1" applyBorder="1" applyAlignment="1">
      <alignment horizontal="left" vertical="top" wrapText="1"/>
    </xf>
    <xf numFmtId="1" fontId="5" fillId="33" borderId="0" xfId="0" applyNumberFormat="1" applyFont="1" applyFill="1"/>
    <xf numFmtId="0" fontId="5" fillId="33" borderId="0" xfId="0" applyFont="1" applyFill="1" applyBorder="1" applyAlignment="1">
      <alignment vertical="top"/>
    </xf>
    <xf numFmtId="0" fontId="5" fillId="33" borderId="0" xfId="0" applyFont="1" applyFill="1" applyAlignment="1">
      <alignment horizontal="right" wrapText="1"/>
    </xf>
    <xf numFmtId="0" fontId="5" fillId="33" borderId="0" xfId="0" applyFont="1" applyFill="1" applyBorder="1" applyAlignment="1">
      <alignment horizontal="left" vertical="top" wrapText="1"/>
    </xf>
    <xf numFmtId="3" fontId="5" fillId="33" borderId="0" xfId="0" applyNumberFormat="1" applyFont="1" applyFill="1" applyAlignment="1">
      <alignment horizontal="right" wrapText="1"/>
    </xf>
    <xf numFmtId="3" fontId="5" fillId="33" borderId="0" xfId="0" applyNumberFormat="1" applyFont="1" applyFill="1" applyAlignment="1">
      <alignment horizontal="right" vertical="top" wrapText="1"/>
    </xf>
    <xf numFmtId="0" fontId="5" fillId="33" borderId="0" xfId="0" applyFont="1" applyFill="1" applyAlignment="1">
      <alignment horizontal="left" wrapText="1"/>
    </xf>
    <xf numFmtId="0" fontId="11" fillId="33" borderId="0" xfId="1" applyFont="1" applyFill="1" applyAlignment="1" applyProtection="1"/>
    <xf numFmtId="1" fontId="5" fillId="33" borderId="0" xfId="0" applyNumberFormat="1" applyFont="1" applyFill="1" applyBorder="1"/>
    <xf numFmtId="3" fontId="5" fillId="33" borderId="0" xfId="0" applyNumberFormat="1" applyFont="1" applyFill="1" applyBorder="1" applyAlignment="1">
      <alignment vertical="top"/>
    </xf>
    <xf numFmtId="1" fontId="5" fillId="33" borderId="0" xfId="0" applyNumberFormat="1" applyFont="1" applyFill="1" applyBorder="1" applyAlignment="1">
      <alignment vertical="top"/>
    </xf>
    <xf numFmtId="0" fontId="5" fillId="33" borderId="1" xfId="0" applyFont="1" applyFill="1" applyBorder="1" applyAlignment="1">
      <alignment horizontal="right" vertical="top" wrapText="1"/>
    </xf>
    <xf numFmtId="0" fontId="36" fillId="0" borderId="0" xfId="0" applyFont="1"/>
    <xf numFmtId="3" fontId="9" fillId="33" borderId="0" xfId="0" applyNumberFormat="1" applyFont="1" applyFill="1" applyAlignment="1"/>
    <xf numFmtId="0" fontId="8" fillId="33" borderId="0" xfId="0" applyFont="1" applyFill="1" applyAlignment="1">
      <alignment horizontal="left"/>
    </xf>
    <xf numFmtId="9" fontId="9" fillId="33" borderId="0" xfId="2" applyFont="1" applyFill="1"/>
    <xf numFmtId="9" fontId="8" fillId="33" borderId="1" xfId="2" applyFont="1" applyFill="1" applyBorder="1" applyAlignment="1">
      <alignment vertical="top"/>
    </xf>
    <xf numFmtId="9" fontId="8" fillId="33" borderId="0" xfId="0" applyNumberFormat="1" applyFont="1" applyFill="1" applyAlignment="1">
      <alignment horizontal="right" vertical="top" wrapText="1"/>
    </xf>
    <xf numFmtId="9" fontId="8" fillId="33" borderId="2" xfId="2" applyFont="1" applyFill="1" applyBorder="1" applyAlignment="1">
      <alignment horizontal="right" vertical="top" wrapText="1"/>
    </xf>
    <xf numFmtId="9" fontId="8" fillId="33" borderId="0" xfId="2" applyFont="1" applyFill="1" applyAlignment="1">
      <alignment horizontal="right" vertical="top" wrapText="1"/>
    </xf>
    <xf numFmtId="0" fontId="32" fillId="33" borderId="0" xfId="0" applyFont="1" applyFill="1" applyAlignment="1">
      <alignment vertical="top" wrapText="1"/>
    </xf>
    <xf numFmtId="165" fontId="0" fillId="34" borderId="0" xfId="0" applyNumberFormat="1" applyFont="1" applyFill="1" applyBorder="1" applyAlignment="1"/>
    <xf numFmtId="165" fontId="0" fillId="34" borderId="0" xfId="0" applyNumberFormat="1" applyFont="1" applyFill="1" applyBorder="1" applyAlignment="1">
      <alignment horizontal="right"/>
    </xf>
    <xf numFmtId="165" fontId="0" fillId="34" borderId="0" xfId="0" applyNumberFormat="1" applyFont="1" applyFill="1" applyBorder="1" applyAlignment="1">
      <alignment horizontal="right" vertical="top" wrapText="1"/>
    </xf>
    <xf numFmtId="1" fontId="8" fillId="33" borderId="0" xfId="0" applyNumberFormat="1" applyFont="1" applyFill="1" applyAlignment="1">
      <alignment horizontal="right" vertical="top" wrapText="1"/>
    </xf>
    <xf numFmtId="3" fontId="0" fillId="34" borderId="0" xfId="0" applyNumberFormat="1" applyFont="1" applyFill="1" applyBorder="1" applyAlignment="1">
      <alignment horizontal="right" vertical="top" wrapText="1"/>
    </xf>
    <xf numFmtId="3" fontId="8" fillId="33" borderId="1" xfId="0" applyNumberFormat="1" applyFont="1" applyFill="1" applyBorder="1" applyAlignment="1">
      <alignment horizontal="right" vertical="top" wrapText="1"/>
    </xf>
    <xf numFmtId="165" fontId="0" fillId="34" borderId="0" xfId="0" applyNumberFormat="1" applyFont="1" applyFill="1" applyBorder="1" applyAlignment="1">
      <alignment horizontal="right" vertical="top"/>
    </xf>
    <xf numFmtId="3" fontId="0" fillId="34" borderId="0" xfId="0" applyNumberFormat="1" applyFont="1" applyFill="1" applyBorder="1" applyAlignment="1">
      <alignment horizontal="right" vertical="top"/>
    </xf>
    <xf numFmtId="3" fontId="5" fillId="33" borderId="0" xfId="0" applyNumberFormat="1" applyFont="1" applyFill="1" applyBorder="1" applyAlignment="1">
      <alignment horizontal="right" wrapText="1"/>
    </xf>
    <xf numFmtId="3" fontId="0" fillId="33" borderId="0" xfId="0" applyNumberFormat="1" applyFont="1" applyFill="1" applyBorder="1" applyAlignment="1">
      <alignment horizontal="right" vertical="top" wrapText="1"/>
    </xf>
    <xf numFmtId="165" fontId="0" fillId="33" borderId="0" xfId="0" applyNumberFormat="1" applyFont="1" applyFill="1" applyBorder="1" applyAlignment="1">
      <alignment horizontal="right"/>
    </xf>
    <xf numFmtId="3" fontId="0" fillId="34" borderId="0" xfId="0" applyNumberFormat="1" applyFont="1" applyFill="1" applyBorder="1" applyAlignment="1">
      <alignment horizontal="right"/>
    </xf>
    <xf numFmtId="0" fontId="0" fillId="34" borderId="0" xfId="0" applyFont="1" applyFill="1" applyBorder="1" applyAlignment="1"/>
    <xf numFmtId="3" fontId="0" fillId="34" borderId="0" xfId="0" applyNumberFormat="1" applyFont="1" applyFill="1" applyBorder="1" applyAlignment="1"/>
    <xf numFmtId="1" fontId="6" fillId="0" borderId="0" xfId="0" applyNumberFormat="1" applyFont="1" applyAlignment="1">
      <alignment horizontal="center" vertical="top" wrapText="1"/>
    </xf>
    <xf numFmtId="0" fontId="1" fillId="0" borderId="0" xfId="61"/>
    <xf numFmtId="0" fontId="1" fillId="0" borderId="0" xfId="61" applyFont="1" applyAlignment="1"/>
    <xf numFmtId="0" fontId="1" fillId="33" borderId="12" xfId="61" applyFont="1" applyFill="1" applyBorder="1" applyAlignment="1">
      <alignment horizontal="left" vertical="top"/>
    </xf>
    <xf numFmtId="1" fontId="1" fillId="33" borderId="12" xfId="61" applyNumberFormat="1" applyFont="1" applyFill="1" applyBorder="1" applyAlignment="1">
      <alignment vertical="top"/>
    </xf>
    <xf numFmtId="166" fontId="1" fillId="33" borderId="2" xfId="61" applyNumberFormat="1" applyFont="1" applyFill="1" applyBorder="1" applyAlignment="1">
      <alignment vertical="top"/>
    </xf>
    <xf numFmtId="166" fontId="1" fillId="33" borderId="13" xfId="61" applyNumberFormat="1" applyFont="1" applyFill="1" applyBorder="1" applyAlignment="1">
      <alignment vertical="top"/>
    </xf>
    <xf numFmtId="0" fontId="1" fillId="33" borderId="14" xfId="61" applyFont="1" applyFill="1" applyBorder="1" applyAlignment="1">
      <alignment horizontal="center" vertical="top"/>
    </xf>
    <xf numFmtId="1" fontId="1" fillId="33" borderId="14" xfId="61" applyNumberFormat="1" applyFont="1" applyFill="1" applyBorder="1" applyAlignment="1">
      <alignment vertical="top"/>
    </xf>
    <xf numFmtId="9" fontId="1" fillId="33" borderId="0" xfId="63" applyFont="1" applyFill="1" applyBorder="1" applyAlignment="1">
      <alignment horizontal="center" vertical="center"/>
    </xf>
    <xf numFmtId="9" fontId="1" fillId="33" borderId="15" xfId="63" applyFont="1" applyFill="1" applyBorder="1" applyAlignment="1">
      <alignment horizontal="center" vertical="center"/>
    </xf>
    <xf numFmtId="0" fontId="1" fillId="33" borderId="15" xfId="61" applyFont="1" applyFill="1" applyBorder="1" applyAlignment="1">
      <alignment horizontal="center" vertical="top"/>
    </xf>
    <xf numFmtId="0" fontId="1" fillId="33" borderId="16" xfId="61" applyFont="1" applyFill="1" applyBorder="1" applyAlignment="1">
      <alignment horizontal="center" vertical="top"/>
    </xf>
    <xf numFmtId="166" fontId="1" fillId="33" borderId="0" xfId="61" applyNumberFormat="1" applyFont="1" applyFill="1" applyAlignment="1">
      <alignment vertical="top"/>
    </xf>
    <xf numFmtId="166" fontId="1" fillId="33" borderId="15" xfId="61" applyNumberFormat="1" applyFont="1" applyFill="1" applyBorder="1" applyAlignment="1">
      <alignment vertical="top"/>
    </xf>
    <xf numFmtId="0" fontId="1" fillId="33" borderId="14" xfId="61" applyFont="1" applyFill="1" applyBorder="1" applyAlignment="1">
      <alignment horizontal="left" vertical="top"/>
    </xf>
    <xf numFmtId="0" fontId="1" fillId="33" borderId="15" xfId="61" applyFont="1" applyFill="1" applyBorder="1" applyAlignment="1">
      <alignment horizontal="left" vertical="top"/>
    </xf>
    <xf numFmtId="167" fontId="39" fillId="34" borderId="0" xfId="64" applyNumberFormat="1" applyFont="1" applyFill="1" applyBorder="1" applyAlignment="1">
      <alignment horizontal="right"/>
    </xf>
    <xf numFmtId="166" fontId="40" fillId="33" borderId="0" xfId="61" applyNumberFormat="1" applyFont="1" applyFill="1" applyAlignment="1">
      <alignment vertical="top" wrapText="1"/>
    </xf>
    <xf numFmtId="166" fontId="40" fillId="33" borderId="15" xfId="61" applyNumberFormat="1" applyFont="1" applyFill="1" applyBorder="1" applyAlignment="1">
      <alignment vertical="top" wrapText="1"/>
    </xf>
    <xf numFmtId="0" fontId="7" fillId="33" borderId="17" xfId="61" applyFont="1" applyFill="1" applyBorder="1" applyAlignment="1">
      <alignment horizontal="center" vertical="top" wrapText="1"/>
    </xf>
    <xf numFmtId="0" fontId="7" fillId="33" borderId="0" xfId="61" applyFont="1" applyFill="1" applyAlignment="1">
      <alignment horizontal="right" vertical="top" wrapText="1"/>
    </xf>
    <xf numFmtId="1" fontId="1" fillId="33" borderId="0" xfId="61" applyNumberFormat="1" applyFont="1" applyFill="1" applyAlignment="1">
      <alignment vertical="top"/>
    </xf>
    <xf numFmtId="0" fontId="7" fillId="33" borderId="0" xfId="61" applyFont="1" applyFill="1" applyAlignment="1">
      <alignment vertical="top" wrapText="1"/>
    </xf>
    <xf numFmtId="0" fontId="7" fillId="33" borderId="2" xfId="61" applyFont="1" applyFill="1" applyBorder="1" applyAlignment="1">
      <alignment vertical="top"/>
    </xf>
    <xf numFmtId="0" fontId="34" fillId="33" borderId="0" xfId="61" applyFont="1" applyFill="1"/>
    <xf numFmtId="166" fontId="34" fillId="33" borderId="0" xfId="61" applyNumberFormat="1" applyFont="1" applyFill="1"/>
    <xf numFmtId="0" fontId="34" fillId="33" borderId="0" xfId="61" applyFont="1" applyFill="1" applyAlignment="1">
      <alignment horizontal="left"/>
    </xf>
    <xf numFmtId="0" fontId="7" fillId="33" borderId="0" xfId="61" applyFont="1" applyFill="1" applyAlignment="1">
      <alignment vertical="top"/>
    </xf>
    <xf numFmtId="0" fontId="7" fillId="33" borderId="0" xfId="61" applyFont="1" applyFill="1" applyAlignment="1">
      <alignment vertical="top"/>
    </xf>
    <xf numFmtId="0" fontId="32" fillId="33" borderId="0" xfId="61" applyFont="1" applyFill="1" applyAlignment="1">
      <alignment horizontal="left"/>
    </xf>
    <xf numFmtId="3" fontId="40" fillId="33" borderId="14" xfId="61" applyNumberFormat="1" applyFont="1" applyFill="1" applyBorder="1" applyAlignment="1">
      <alignment vertical="top" wrapText="1"/>
    </xf>
    <xf numFmtId="3" fontId="39" fillId="34" borderId="14" xfId="64" applyNumberFormat="1" applyFont="1" applyFill="1" applyBorder="1" applyAlignment="1">
      <alignment horizontal="right"/>
    </xf>
    <xf numFmtId="0" fontId="7" fillId="33" borderId="1" xfId="0" applyFont="1" applyFill="1" applyBorder="1" applyAlignment="1">
      <alignment horizontal="center" vertical="top"/>
    </xf>
    <xf numFmtId="0" fontId="7" fillId="33" borderId="1" xfId="0" applyFont="1" applyFill="1" applyBorder="1" applyAlignment="1">
      <alignment horizontal="center" vertical="top" wrapText="1"/>
    </xf>
    <xf numFmtId="0" fontId="7" fillId="33" borderId="1" xfId="0" applyFont="1" applyFill="1" applyBorder="1" applyAlignment="1">
      <alignment horizontal="center"/>
    </xf>
    <xf numFmtId="9" fontId="1" fillId="33" borderId="15" xfId="63" applyFont="1" applyFill="1" applyBorder="1" applyAlignment="1">
      <alignment horizontal="center" vertical="center"/>
    </xf>
    <xf numFmtId="9" fontId="1" fillId="33" borderId="0" xfId="63" applyFont="1" applyFill="1" applyBorder="1" applyAlignment="1">
      <alignment horizontal="center" vertical="center"/>
    </xf>
    <xf numFmtId="166" fontId="1" fillId="33" borderId="18" xfId="61" applyNumberFormat="1" applyFont="1" applyFill="1" applyBorder="1" applyAlignment="1">
      <alignment horizontal="center" vertical="center" wrapText="1"/>
    </xf>
    <xf numFmtId="0" fontId="7" fillId="33" borderId="0" xfId="61" applyFont="1" applyFill="1" applyAlignment="1">
      <alignment vertical="top"/>
    </xf>
    <xf numFmtId="166" fontId="1" fillId="33" borderId="14" xfId="61" applyNumberFormat="1" applyFont="1" applyFill="1" applyBorder="1" applyAlignment="1">
      <alignment horizontal="center" vertical="center" wrapText="1"/>
    </xf>
    <xf numFmtId="166" fontId="1" fillId="33" borderId="12" xfId="61" applyNumberFormat="1" applyFont="1" applyFill="1" applyBorder="1" applyAlignment="1">
      <alignment horizontal="center" vertical="center" wrapText="1"/>
    </xf>
    <xf numFmtId="166" fontId="1" fillId="33" borderId="0" xfId="61" applyNumberFormat="1" applyFont="1" applyFill="1" applyAlignment="1">
      <alignment horizontal="center" vertical="center" wrapText="1"/>
    </xf>
    <xf numFmtId="166" fontId="1" fillId="33" borderId="2" xfId="61" applyNumberFormat="1" applyFont="1" applyFill="1" applyBorder="1" applyAlignment="1">
      <alignment horizontal="center" vertical="center" wrapText="1"/>
    </xf>
    <xf numFmtId="0" fontId="32" fillId="33" borderId="0" xfId="61" applyFont="1" applyFill="1" applyAlignment="1">
      <alignment horizontal="left"/>
    </xf>
    <xf numFmtId="0" fontId="10" fillId="33" borderId="0" xfId="1" applyFill="1" applyAlignment="1" applyProtection="1">
      <alignment horizontal="left"/>
    </xf>
    <xf numFmtId="0" fontId="38" fillId="33" borderId="0" xfId="62" applyFont="1" applyFill="1"/>
    <xf numFmtId="0" fontId="1" fillId="33" borderId="13" xfId="61" applyFont="1" applyFill="1" applyBorder="1" applyAlignment="1">
      <alignment horizontal="center" vertical="top"/>
    </xf>
    <xf numFmtId="0" fontId="1" fillId="33" borderId="12" xfId="61" applyFont="1" applyFill="1" applyBorder="1" applyAlignment="1">
      <alignment horizontal="center" vertical="top"/>
    </xf>
    <xf numFmtId="0" fontId="1" fillId="33" borderId="15" xfId="61" applyFont="1" applyFill="1" applyBorder="1" applyAlignment="1">
      <alignment horizontal="center" vertical="top"/>
    </xf>
    <xf numFmtId="0" fontId="1" fillId="33" borderId="14" xfId="61" applyFont="1" applyFill="1" applyBorder="1" applyAlignment="1">
      <alignment horizontal="center" vertical="top"/>
    </xf>
    <xf numFmtId="166" fontId="1" fillId="33" borderId="15" xfId="61" applyNumberFormat="1" applyFont="1" applyFill="1" applyBorder="1" applyAlignment="1">
      <alignment horizontal="center" vertical="center" wrapText="1"/>
    </xf>
    <xf numFmtId="166" fontId="1" fillId="33" borderId="13" xfId="61" applyNumberFormat="1" applyFont="1" applyFill="1" applyBorder="1" applyAlignment="1">
      <alignment horizontal="center" vertical="center" wrapText="1"/>
    </xf>
    <xf numFmtId="0" fontId="1" fillId="33" borderId="14" xfId="61" applyFont="1" applyFill="1" applyBorder="1" applyAlignment="1">
      <alignment horizontal="center" vertical="center" wrapText="1"/>
    </xf>
    <xf numFmtId="0" fontId="1" fillId="33" borderId="12" xfId="61" applyFont="1" applyFill="1" applyBorder="1" applyAlignment="1">
      <alignment horizontal="center" vertical="center" wrapText="1"/>
    </xf>
    <xf numFmtId="0" fontId="7" fillId="33" borderId="13" xfId="61" applyFont="1" applyFill="1" applyBorder="1" applyAlignment="1">
      <alignment vertical="top"/>
    </xf>
    <xf numFmtId="0" fontId="7" fillId="33" borderId="2" xfId="61" applyFont="1" applyFill="1" applyBorder="1" applyAlignment="1">
      <alignment vertical="top"/>
    </xf>
    <xf numFmtId="0" fontId="7" fillId="33" borderId="19" xfId="61" applyFont="1" applyFill="1" applyBorder="1" applyAlignment="1">
      <alignment horizontal="center" vertical="top" wrapText="1"/>
    </xf>
    <xf numFmtId="0" fontId="7" fillId="33" borderId="18" xfId="61" applyFont="1" applyFill="1" applyBorder="1" applyAlignment="1">
      <alignment horizontal="center" vertical="top" wrapText="1"/>
    </xf>
    <xf numFmtId="166" fontId="1" fillId="33" borderId="18" xfId="61" applyNumberFormat="1" applyFont="1" applyFill="1" applyBorder="1" applyAlignment="1">
      <alignment horizontal="center" vertical="center"/>
    </xf>
    <xf numFmtId="0" fontId="6" fillId="0" borderId="0" xfId="62" applyFont="1" applyFill="1"/>
    <xf numFmtId="0" fontId="6" fillId="0" borderId="0" xfId="62" applyFont="1" applyFill="1" applyBorder="1" applyAlignment="1">
      <alignment horizontal="left"/>
    </xf>
    <xf numFmtId="0" fontId="1" fillId="33" borderId="15" xfId="61" applyFont="1" applyFill="1" applyBorder="1" applyAlignment="1">
      <alignment horizontal="center" vertical="center" wrapText="1"/>
    </xf>
    <xf numFmtId="0" fontId="1" fillId="33" borderId="0" xfId="61" applyFont="1" applyFill="1" applyAlignment="1">
      <alignment horizontal="center" vertical="center" wrapText="1"/>
    </xf>
    <xf numFmtId="0" fontId="1" fillId="33" borderId="13" xfId="61" applyFont="1" applyFill="1" applyBorder="1" applyAlignment="1">
      <alignment horizontal="center" vertical="center" wrapText="1"/>
    </xf>
    <xf numFmtId="0" fontId="1" fillId="33" borderId="2" xfId="61" applyFont="1" applyFill="1" applyBorder="1" applyAlignment="1">
      <alignment horizontal="center" vertical="center" wrapText="1"/>
    </xf>
    <xf numFmtId="0" fontId="32" fillId="33" borderId="0" xfId="0" applyFont="1" applyFill="1" applyAlignment="1">
      <alignment horizontal="left" vertical="top" wrapText="1"/>
    </xf>
    <xf numFmtId="0" fontId="8" fillId="33" borderId="0" xfId="0" applyFont="1" applyFill="1" applyAlignment="1">
      <alignment horizontal="right" vertical="top" wrapText="1"/>
    </xf>
    <xf numFmtId="0" fontId="8" fillId="33" borderId="20" xfId="0" applyFont="1" applyFill="1" applyBorder="1" applyAlignment="1">
      <alignment horizontal="right" vertical="top" wrapText="1"/>
    </xf>
    <xf numFmtId="0" fontId="9" fillId="33" borderId="0" xfId="0" applyFont="1" applyFill="1" applyAlignment="1">
      <alignment horizontal="right" vertical="top" wrapText="1"/>
    </xf>
    <xf numFmtId="0" fontId="9" fillId="33" borderId="20" xfId="0" applyFont="1" applyFill="1" applyBorder="1" applyAlignment="1">
      <alignment horizontal="right" vertical="top" wrapText="1"/>
    </xf>
    <xf numFmtId="0" fontId="8" fillId="33" borderId="0" xfId="0" applyFont="1" applyFill="1" applyBorder="1" applyAlignment="1">
      <alignment horizontal="right" vertical="top" wrapText="1"/>
    </xf>
    <xf numFmtId="0" fontId="9" fillId="33" borderId="0" xfId="0" applyFont="1" applyFill="1" applyBorder="1" applyAlignment="1">
      <alignment horizontal="right" vertical="top" wrapText="1"/>
    </xf>
    <xf numFmtId="9" fontId="6" fillId="33" borderId="0" xfId="2" applyFont="1" applyFill="1"/>
    <xf numFmtId="0" fontId="6" fillId="33" borderId="0" xfId="0" applyFont="1" applyFill="1" applyBorder="1"/>
    <xf numFmtId="0" fontId="6" fillId="33" borderId="0" xfId="0" applyFont="1" applyFill="1"/>
    <xf numFmtId="0" fontId="6" fillId="33" borderId="0" xfId="0" applyFont="1" applyFill="1" applyAlignment="1">
      <alignment wrapText="1"/>
    </xf>
    <xf numFmtId="0" fontId="11" fillId="33" borderId="0" xfId="1" applyFont="1" applyFill="1" applyAlignment="1" applyProtection="1">
      <alignment wrapText="1"/>
    </xf>
    <xf numFmtId="0" fontId="1" fillId="0" borderId="0" xfId="0" applyFont="1"/>
    <xf numFmtId="0" fontId="1" fillId="0" borderId="0" xfId="0" applyFont="1" applyAlignment="1">
      <alignment horizontal="left" vertical="top"/>
    </xf>
    <xf numFmtId="0" fontId="1" fillId="0" borderId="1" xfId="0" applyFont="1" applyBorder="1" applyAlignment="1">
      <alignment horizontal="right" vertical="top" wrapText="1"/>
    </xf>
    <xf numFmtId="3" fontId="1" fillId="0" borderId="0" xfId="0" applyNumberFormat="1" applyFont="1"/>
    <xf numFmtId="0" fontId="1" fillId="0" borderId="0" xfId="0" applyFont="1" applyAlignment="1">
      <alignment horizontal="left" vertical="top" wrapText="1"/>
    </xf>
    <xf numFmtId="3" fontId="1" fillId="34" borderId="0" xfId="0" applyNumberFormat="1" applyFont="1" applyFill="1" applyBorder="1" applyAlignment="1">
      <alignment horizontal="right" vertical="top"/>
    </xf>
    <xf numFmtId="3" fontId="1" fillId="34" borderId="0" xfId="0" applyNumberFormat="1" applyFont="1" applyFill="1" applyBorder="1" applyAlignment="1">
      <alignment horizontal="right" vertical="top" wrapText="1"/>
    </xf>
    <xf numFmtId="0" fontId="1" fillId="0" borderId="1" xfId="0" applyFont="1" applyBorder="1" applyAlignment="1">
      <alignment horizontal="left" vertical="top"/>
    </xf>
    <xf numFmtId="0" fontId="1" fillId="0" borderId="0" xfId="0" applyFont="1" applyAlignment="1">
      <alignment horizontal="right" vertical="top" wrapText="1"/>
    </xf>
    <xf numFmtId="0" fontId="1" fillId="0" borderId="20" xfId="0" applyFont="1" applyBorder="1" applyAlignment="1">
      <alignment horizontal="right" vertical="top" wrapText="1"/>
    </xf>
    <xf numFmtId="0" fontId="9" fillId="0" borderId="0" xfId="0" applyFont="1" applyAlignment="1">
      <alignment horizontal="right" vertical="top" wrapText="1"/>
    </xf>
    <xf numFmtId="0" fontId="9" fillId="0" borderId="20" xfId="0" applyFont="1" applyBorder="1" applyAlignment="1">
      <alignment horizontal="right" vertical="top" wrapText="1"/>
    </xf>
    <xf numFmtId="0" fontId="1" fillId="0" borderId="0" xfId="0" applyFont="1" applyBorder="1" applyAlignment="1">
      <alignment horizontal="right" vertical="top" wrapText="1"/>
    </xf>
    <xf numFmtId="0" fontId="9" fillId="0" borderId="0" xfId="0" applyFont="1" applyBorder="1" applyAlignment="1">
      <alignment horizontal="right" vertical="top" wrapText="1"/>
    </xf>
    <xf numFmtId="0" fontId="32" fillId="0" borderId="0" xfId="0" applyFont="1" applyAlignment="1">
      <alignment horizontal="left"/>
    </xf>
    <xf numFmtId="0" fontId="32" fillId="33" borderId="0" xfId="0" applyFont="1" applyFill="1" applyAlignment="1">
      <alignment horizontal="left" vertical="top"/>
    </xf>
    <xf numFmtId="3" fontId="8" fillId="33" borderId="0" xfId="0" applyNumberFormat="1" applyFont="1" applyFill="1" applyAlignment="1">
      <alignment horizontal="center" vertical="top" wrapText="1"/>
    </xf>
    <xf numFmtId="3" fontId="8" fillId="33" borderId="20" xfId="0" applyNumberFormat="1" applyFont="1" applyFill="1" applyBorder="1" applyAlignment="1">
      <alignment horizontal="center" vertical="top" wrapText="1"/>
    </xf>
    <xf numFmtId="0" fontId="8" fillId="33" borderId="0" xfId="0" applyFont="1" applyFill="1" applyAlignment="1">
      <alignment horizontal="center" vertical="top" wrapText="1"/>
    </xf>
    <xf numFmtId="0" fontId="8" fillId="33" borderId="20" xfId="0" applyFont="1" applyFill="1" applyBorder="1" applyAlignment="1">
      <alignment horizontal="center" vertical="top" wrapText="1"/>
    </xf>
    <xf numFmtId="3" fontId="8" fillId="33" borderId="0" xfId="0" applyNumberFormat="1" applyFont="1" applyFill="1" applyBorder="1" applyAlignment="1">
      <alignment horizontal="center" vertical="top" wrapText="1"/>
    </xf>
    <xf numFmtId="0" fontId="8" fillId="33" borderId="0" xfId="0" applyFont="1" applyFill="1" applyBorder="1" applyAlignment="1">
      <alignment horizontal="center" vertical="top" wrapText="1"/>
    </xf>
    <xf numFmtId="0" fontId="6" fillId="33" borderId="0" xfId="0" applyFont="1" applyFill="1" applyBorder="1" applyAlignment="1">
      <alignment horizontal="left" vertical="top"/>
    </xf>
    <xf numFmtId="3" fontId="6" fillId="33" borderId="0" xfId="0" applyNumberFormat="1" applyFont="1" applyFill="1" applyBorder="1" applyAlignment="1">
      <alignment horizontal="right" vertical="top" wrapText="1"/>
    </xf>
    <xf numFmtId="3" fontId="6" fillId="33" borderId="0" xfId="0" applyNumberFormat="1" applyFont="1" applyFill="1"/>
    <xf numFmtId="0" fontId="7" fillId="33" borderId="0" xfId="0" applyFont="1" applyFill="1" applyAlignment="1">
      <alignment horizontal="left" vertical="top"/>
    </xf>
    <xf numFmtId="9" fontId="8" fillId="33" borderId="0" xfId="2" applyFont="1" applyFill="1" applyBorder="1" applyAlignment="1">
      <alignment vertical="top"/>
    </xf>
    <xf numFmtId="0" fontId="6" fillId="33" borderId="0" xfId="0" applyFont="1" applyFill="1" applyBorder="1" applyAlignment="1">
      <alignment horizontal="left" wrapText="1"/>
    </xf>
    <xf numFmtId="3" fontId="6" fillId="33" borderId="0" xfId="0" applyNumberFormat="1" applyFont="1" applyFill="1" applyBorder="1" applyAlignment="1">
      <alignment vertical="top"/>
    </xf>
    <xf numFmtId="0" fontId="38" fillId="0" borderId="0" xfId="60" applyFont="1"/>
    <xf numFmtId="0" fontId="38" fillId="33" borderId="0" xfId="60" applyFont="1" applyFill="1"/>
    <xf numFmtId="0" fontId="5" fillId="33" borderId="0" xfId="0" applyFont="1" applyFill="1" applyAlignment="1">
      <alignment horizontal="right" vertical="top" wrapText="1"/>
    </xf>
    <xf numFmtId="0" fontId="5" fillId="33" borderId="20" xfId="0" applyFont="1" applyFill="1" applyBorder="1" applyAlignment="1">
      <alignment horizontal="right" vertical="top" wrapText="1"/>
    </xf>
    <xf numFmtId="0" fontId="5" fillId="33" borderId="0" xfId="0" applyFont="1" applyFill="1" applyBorder="1" applyAlignment="1">
      <alignment horizontal="right" vertical="top" wrapText="1"/>
    </xf>
    <xf numFmtId="0" fontId="32" fillId="33" borderId="0" xfId="0" applyFont="1" applyFill="1" applyAlignment="1">
      <alignment horizontal="left"/>
    </xf>
    <xf numFmtId="0" fontId="35" fillId="33" borderId="0" xfId="0" applyFont="1" applyFill="1"/>
    <xf numFmtId="0" fontId="6" fillId="0" borderId="0" xfId="61" applyFont="1"/>
    <xf numFmtId="0" fontId="35" fillId="0" borderId="0" xfId="61" applyFont="1"/>
    <xf numFmtId="0" fontId="6" fillId="0" borderId="0" xfId="61" applyFont="1" applyAlignment="1"/>
    <xf numFmtId="0" fontId="32" fillId="0" borderId="0" xfId="0" applyFont="1"/>
    <xf numFmtId="0" fontId="6" fillId="0" borderId="0" xfId="0" applyFont="1"/>
    <xf numFmtId="0" fontId="10" fillId="0" borderId="0" xfId="1" applyAlignment="1" applyProtection="1"/>
    <xf numFmtId="0" fontId="10" fillId="33" borderId="0" xfId="1" applyFill="1" applyAlignment="1" applyProtection="1">
      <alignment wrapText="1"/>
    </xf>
    <xf numFmtId="0" fontId="10" fillId="33" borderId="0" xfId="1" applyFill="1" applyAlignment="1" applyProtection="1"/>
  </cellXfs>
  <cellStyles count="65">
    <cellStyle name="20% - Accent1" xfId="20" builtinId="30" customBuiltin="1"/>
    <cellStyle name="20% - Accent1 2" xfId="46"/>
    <cellStyle name="20% - Accent2" xfId="24" builtinId="34" customBuiltin="1"/>
    <cellStyle name="20% - Accent2 2" xfId="48"/>
    <cellStyle name="20% - Accent3" xfId="28" builtinId="38" customBuiltin="1"/>
    <cellStyle name="20% - Accent3 2" xfId="50"/>
    <cellStyle name="20% - Accent4" xfId="32" builtinId="42" customBuiltin="1"/>
    <cellStyle name="20% - Accent4 2" xfId="52"/>
    <cellStyle name="20% - Accent5" xfId="36" builtinId="46" customBuiltin="1"/>
    <cellStyle name="20% - Accent5 2" xfId="54"/>
    <cellStyle name="20% - Accent6" xfId="40" builtinId="50" customBuiltin="1"/>
    <cellStyle name="20% - Accent6 2" xfId="56"/>
    <cellStyle name="40% - Accent1" xfId="21" builtinId="31" customBuiltin="1"/>
    <cellStyle name="40% - Accent1 2" xfId="47"/>
    <cellStyle name="40% - Accent2" xfId="25" builtinId="35" customBuiltin="1"/>
    <cellStyle name="40% - Accent2 2" xfId="49"/>
    <cellStyle name="40% - Accent3" xfId="29" builtinId="39" customBuiltin="1"/>
    <cellStyle name="40% - Accent3 2" xfId="51"/>
    <cellStyle name="40% - Accent4" xfId="33" builtinId="43" customBuiltin="1"/>
    <cellStyle name="40% - Accent4 2" xfId="53"/>
    <cellStyle name="40% - Accent5" xfId="37" builtinId="47" customBuiltin="1"/>
    <cellStyle name="40% - Accent5 2" xfId="55"/>
    <cellStyle name="40% - Accent6" xfId="41" builtinId="51" customBuiltin="1"/>
    <cellStyle name="40% - Accent6 2" xfId="57"/>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43"/>
    <cellStyle name="Normal 2 2" xfId="58"/>
    <cellStyle name="Normal 3" xfId="45"/>
    <cellStyle name="Normal 4" xfId="60"/>
    <cellStyle name="Normal 5" xfId="61"/>
    <cellStyle name="Normal 5 2" xfId="62"/>
    <cellStyle name="Normal 6" xfId="64"/>
    <cellStyle name="Note 2" xfId="44"/>
    <cellStyle name="Note 2 2" xfId="59"/>
    <cellStyle name="Output" xfId="12" builtinId="21" customBuiltin="1"/>
    <cellStyle name="Percent" xfId="2" builtinId="5"/>
    <cellStyle name="Percent 2" xfId="63"/>
    <cellStyle name="Title" xfId="3" builtinId="15" customBuiltin="1"/>
    <cellStyle name="Total" xfId="18" builtinId="25" customBuiltin="1"/>
    <cellStyle name="Warning Text" xfId="16" builtinId="11" customBuiltin="1"/>
  </cellStyles>
  <dxfs count="0"/>
  <tableStyles count="0" defaultTableStyle="TableStyleMedium2" defaultPivotStyle="PivotStyleLight16"/>
  <colors>
    <mruColors>
      <color rgb="FF93A7CC"/>
      <color rgb="FF284F99"/>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worksheet" Target="worksheets/sheet6.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worksheet" Target="worksheets/sheet4.xml"/><Relationship Id="rId15" Type="http://schemas.openxmlformats.org/officeDocument/2006/relationships/calcChain" Target="calcChain.xml"/><Relationship Id="rId10" Type="http://schemas.openxmlformats.org/officeDocument/2006/relationships/worksheet" Target="worksheets/sheet9.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a:pPr>
            <a:r>
              <a:rPr lang="en-GB" sz="1200" b="1"/>
              <a:t>Chart 1:  Accidental deaths</a:t>
            </a:r>
            <a:r>
              <a:rPr lang="en-GB" sz="1200" b="1" baseline="30000"/>
              <a:t>1</a:t>
            </a:r>
            <a:r>
              <a:rPr lang="en-GB" sz="1200" b="1"/>
              <a:t> registered in Scotland, 1979 to 2020 with five-year moving annual averages and the likely range of values around the average</a:t>
            </a:r>
          </a:p>
        </c:rich>
      </c:tx>
      <c:layout/>
      <c:overlay val="0"/>
    </c:title>
    <c:autoTitleDeleted val="0"/>
    <c:plotArea>
      <c:layout>
        <c:manualLayout>
          <c:layoutTarget val="inner"/>
          <c:xMode val="edge"/>
          <c:yMode val="edge"/>
          <c:x val="9.8061585143622385E-2"/>
          <c:y val="0.10308695558765217"/>
          <c:w val="0.8794173171841142"/>
          <c:h val="0.69988360920046555"/>
        </c:manualLayout>
      </c:layout>
      <c:areaChart>
        <c:grouping val="standard"/>
        <c:varyColors val="0"/>
        <c:ser>
          <c:idx val="7"/>
          <c:order val="0"/>
          <c:tx>
            <c:v>upper</c:v>
          </c:tx>
          <c:spPr>
            <a:solidFill>
              <a:srgbClr val="93A7CC">
                <a:alpha val="51000"/>
              </a:srgbClr>
            </a:solidFill>
            <a:ln>
              <a:noFill/>
            </a:ln>
          </c:spPr>
          <c:cat>
            <c:numRef>
              <c:f>'Figures for chart1'!$A$9:$A$50</c:f>
              <c:numCache>
                <c:formatCode>General</c:formatCode>
                <c:ptCount val="4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numCache>
            </c:numRef>
          </c:cat>
          <c:val>
            <c:numRef>
              <c:f>'Figures for chart1'!$I$9:$I$48</c:f>
              <c:numCache>
                <c:formatCode>General</c:formatCode>
                <c:ptCount val="40"/>
                <c:pt idx="34" formatCode="#,##0">
                  <c:v>1788.7262488136712</c:v>
                </c:pt>
                <c:pt idx="35" formatCode="#,##0">
                  <c:v>1901.9393280876309</c:v>
                </c:pt>
                <c:pt idx="36" formatCode="#,##0">
                  <c:v>2047.5188135794037</c:v>
                </c:pt>
                <c:pt idx="37" formatCode="#,##0">
                  <c:v>2218.4628203810953</c:v>
                </c:pt>
                <c:pt idx="38" formatCode="#,##0">
                  <c:v>2415.8436346597673</c:v>
                </c:pt>
                <c:pt idx="39" formatCode="#,##0">
                  <c:v>2590.6331897846781</c:v>
                </c:pt>
              </c:numCache>
            </c:numRef>
          </c:val>
          <c:extLst>
            <c:ext xmlns:c16="http://schemas.microsoft.com/office/drawing/2014/chart" uri="{C3380CC4-5D6E-409C-BE32-E72D297353CC}">
              <c16:uniqueId val="{00000000-D2FC-48B1-9178-755F4EEC2B45}"/>
            </c:ext>
          </c:extLst>
        </c:ser>
        <c:ser>
          <c:idx val="6"/>
          <c:order val="1"/>
          <c:tx>
            <c:v>lower</c:v>
          </c:tx>
          <c:spPr>
            <a:solidFill>
              <a:srgbClr val="FFFFFF"/>
            </a:solidFill>
            <a:ln>
              <a:noFill/>
            </a:ln>
          </c:spPr>
          <c:cat>
            <c:numRef>
              <c:f>'Figures for chart1'!$A$9:$A$50</c:f>
              <c:numCache>
                <c:formatCode>General</c:formatCode>
                <c:ptCount val="4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numCache>
            </c:numRef>
          </c:cat>
          <c:val>
            <c:numRef>
              <c:f>'Figures for chart1'!$H$9:$H$48</c:f>
              <c:numCache>
                <c:formatCode>General</c:formatCode>
                <c:ptCount val="40"/>
                <c:pt idx="34" formatCode="#,##0">
                  <c:v>1648.073751186329</c:v>
                </c:pt>
                <c:pt idx="35" formatCode="#,##0">
                  <c:v>1758.4606719123692</c:v>
                </c:pt>
                <c:pt idx="36" formatCode="#,##0">
                  <c:v>1900.4811864205963</c:v>
                </c:pt>
                <c:pt idx="37" formatCode="#,##0">
                  <c:v>2068.7371796189045</c:v>
                </c:pt>
                <c:pt idx="38" formatCode="#,##0">
                  <c:v>2261.7563653402331</c:v>
                </c:pt>
                <c:pt idx="39" formatCode="#,##0">
                  <c:v>2433.7668102153216</c:v>
                </c:pt>
              </c:numCache>
            </c:numRef>
          </c:val>
          <c:extLst>
            <c:ext xmlns:c16="http://schemas.microsoft.com/office/drawing/2014/chart" uri="{C3380CC4-5D6E-409C-BE32-E72D297353CC}">
              <c16:uniqueId val="{00000001-D2FC-48B1-9178-755F4EEC2B45}"/>
            </c:ext>
          </c:extLst>
        </c:ser>
        <c:ser>
          <c:idx val="4"/>
          <c:order val="4"/>
          <c:tx>
            <c:v>likely upper</c:v>
          </c:tx>
          <c:spPr>
            <a:solidFill>
              <a:srgbClr val="93A7CC">
                <a:alpha val="50000"/>
              </a:srgbClr>
            </a:solidFill>
            <a:ln w="38100">
              <a:noFill/>
              <a:prstDash val="sysDash"/>
            </a:ln>
          </c:spPr>
          <c:cat>
            <c:numRef>
              <c:f>'Figures for chart1'!$A$9:$A$50</c:f>
              <c:numCache>
                <c:formatCode>General</c:formatCode>
                <c:ptCount val="4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numCache>
            </c:numRef>
          </c:cat>
          <c:val>
            <c:numRef>
              <c:f>'Figures for chart1'!$G$9:$G$48</c:f>
              <c:numCache>
                <c:formatCode>General</c:formatCode>
                <c:ptCount val="40"/>
                <c:pt idx="2" formatCode="#,##0">
                  <c:v>2352.2199978951799</c:v>
                </c:pt>
                <c:pt idx="3" formatCode="#,##0">
                  <c:v>2242.736184954957</c:v>
                </c:pt>
                <c:pt idx="4" formatCode="#,##0">
                  <c:v>2173.4622594504431</c:v>
                </c:pt>
                <c:pt idx="5" formatCode="#,##0">
                  <c:v>2132.3769882215602</c:v>
                </c:pt>
                <c:pt idx="6" formatCode="#,##0">
                  <c:v>2048.9528091028174</c:v>
                </c:pt>
                <c:pt idx="7" formatCode="#,##0">
                  <c:v>2031.5680214136623</c:v>
                </c:pt>
                <c:pt idx="8" formatCode="#,##0">
                  <c:v>1984.7229016963965</c:v>
                </c:pt>
                <c:pt idx="9" formatCode="#,##0">
                  <c:v>1935.2046510370224</c:v>
                </c:pt>
                <c:pt idx="10" formatCode="#,##0">
                  <c:v>1858.0330101563513</c:v>
                </c:pt>
                <c:pt idx="11" formatCode="#,##0">
                  <c:v>1796.596135175502</c:v>
                </c:pt>
                <c:pt idx="12" formatCode="#,##0">
                  <c:v>1680</c:v>
                </c:pt>
                <c:pt idx="13" formatCode="#,##0">
                  <c:v>1596.7435693306381</c:v>
                </c:pt>
                <c:pt idx="14" formatCode="#,##0">
                  <c:v>1531.6994102205254</c:v>
                </c:pt>
                <c:pt idx="15" formatCode="#,##0">
                  <c:v>1476.0652122150202</c:v>
                </c:pt>
                <c:pt idx="16" formatCode="#,##0">
                  <c:v>1433.7563556583432</c:v>
                </c:pt>
                <c:pt idx="17" formatCode="#,##0">
                  <c:v>1415.6775545443488</c:v>
                </c:pt>
                <c:pt idx="18" formatCode="#,##0">
                  <c:v>1415.0611766217278</c:v>
                </c:pt>
                <c:pt idx="19" formatCode="#,##0">
                  <c:v>1407.6643551945817</c:v>
                </c:pt>
                <c:pt idx="20" formatCode="#,##0">
                  <c:v>1403.3492974606336</c:v>
                </c:pt>
                <c:pt idx="21" formatCode="#,##0">
                  <c:v>1406.6369769363437</c:v>
                </c:pt>
                <c:pt idx="22" formatCode="#,##0">
                  <c:v>1411.3628320938988</c:v>
                </c:pt>
                <c:pt idx="23" formatCode="#,##0">
                  <c:v>1417.7321212021036</c:v>
                </c:pt>
                <c:pt idx="24" formatCode="#,##0">
                  <c:v>1406.0205450541148</c:v>
                </c:pt>
                <c:pt idx="25" formatCode="#,##0">
                  <c:v>1388.3479152009209</c:v>
                </c:pt>
                <c:pt idx="26" formatCode="#,##0">
                  <c:v>1383.0044197545978</c:v>
                </c:pt>
                <c:pt idx="27" formatCode="#,##0">
                  <c:v>1369.6444307354843</c:v>
                </c:pt>
                <c:pt idx="28" formatCode="#,##0">
                  <c:v>1357.7216843081644</c:v>
                </c:pt>
                <c:pt idx="29" formatCode="#,##0">
                  <c:v>1359.9830063455133</c:v>
                </c:pt>
                <c:pt idx="30" formatCode="#,##0">
                  <c:v>1366.3555418296605</c:v>
                </c:pt>
                <c:pt idx="31" formatCode="#,##0">
                  <c:v>1357.7216843081644</c:v>
                </c:pt>
                <c:pt idx="32" formatCode="#,##0">
                  <c:v>1361.6275713079594</c:v>
                </c:pt>
                <c:pt idx="33" formatCode="#,##0">
                  <c:v>1359.1607134858623</c:v>
                </c:pt>
                <c:pt idx="34" formatCode="#,##0">
                  <c:v>1381.1546819494081</c:v>
                </c:pt>
                <c:pt idx="35" formatCode="#,##0">
                  <c:v>1434.1672013838129</c:v>
                </c:pt>
                <c:pt idx="36" formatCode="#,##0">
                  <c:v>1502.3460124692231</c:v>
                </c:pt>
                <c:pt idx="37" formatCode="#,##0">
                  <c:v>1554.8895311469644</c:v>
                </c:pt>
                <c:pt idx="38" formatCode="#,##0">
                  <c:v>1642.0695896030832</c:v>
                </c:pt>
                <c:pt idx="39" formatCode="#,##0">
                  <c:v>1698.8586850501549</c:v>
                </c:pt>
              </c:numCache>
            </c:numRef>
          </c:val>
          <c:extLst>
            <c:ext xmlns:c16="http://schemas.microsoft.com/office/drawing/2014/chart" uri="{C3380CC4-5D6E-409C-BE32-E72D297353CC}">
              <c16:uniqueId val="{00000002-D2FC-48B1-9178-755F4EEC2B45}"/>
            </c:ext>
          </c:extLst>
        </c:ser>
        <c:ser>
          <c:idx val="3"/>
          <c:order val="5"/>
          <c:tx>
            <c:v>likely lower</c:v>
          </c:tx>
          <c:spPr>
            <a:solidFill>
              <a:srgbClr val="FFFFFF"/>
            </a:solidFill>
            <a:ln w="38100">
              <a:noFill/>
              <a:prstDash val="sysDash"/>
            </a:ln>
          </c:spPr>
          <c:cat>
            <c:numRef>
              <c:f>'Figures for chart1'!$A$9:$A$50</c:f>
              <c:numCache>
                <c:formatCode>General</c:formatCode>
                <c:ptCount val="4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numCache>
            </c:numRef>
          </c:cat>
          <c:val>
            <c:numRef>
              <c:f>'Figures for chart1'!$F$9:$F$48</c:f>
              <c:numCache>
                <c:formatCode>General</c:formatCode>
                <c:ptCount val="40"/>
                <c:pt idx="2" formatCode="#,##0">
                  <c:v>2162.1800021048198</c:v>
                </c:pt>
                <c:pt idx="3" formatCode="#,##0">
                  <c:v>2057.263815045043</c:v>
                </c:pt>
                <c:pt idx="4" formatCode="#,##0">
                  <c:v>1990.9377405495566</c:v>
                </c:pt>
                <c:pt idx="5" formatCode="#,##0">
                  <c:v>1951.6230117784401</c:v>
                </c:pt>
                <c:pt idx="6" formatCode="#,##0">
                  <c:v>1871.8471908971828</c:v>
                </c:pt>
                <c:pt idx="7" formatCode="#,##0">
                  <c:v>1855.2319785863378</c:v>
                </c:pt>
                <c:pt idx="8" formatCode="#,##0">
                  <c:v>1810.4770983036033</c:v>
                </c:pt>
                <c:pt idx="9" formatCode="#,##0">
                  <c:v>1763.1953489629777</c:v>
                </c:pt>
                <c:pt idx="10" formatCode="#,##0">
                  <c:v>1689.5669898436486</c:v>
                </c:pt>
                <c:pt idx="11" formatCode="#,##0">
                  <c:v>1631.0038648244979</c:v>
                </c:pt>
                <c:pt idx="12" formatCode="#,##0">
                  <c:v>1520</c:v>
                </c:pt>
                <c:pt idx="13" formatCode="#,##0">
                  <c:v>1440.8564306693618</c:v>
                </c:pt>
                <c:pt idx="14" formatCode="#,##0">
                  <c:v>1379.1005897794748</c:v>
                </c:pt>
                <c:pt idx="15" formatCode="#,##0">
                  <c:v>1326.3347877849799</c:v>
                </c:pt>
                <c:pt idx="16" formatCode="#,##0">
                  <c:v>1286.2436443416568</c:v>
                </c:pt>
                <c:pt idx="17" formatCode="#,##0">
                  <c:v>1269.1224454556514</c:v>
                </c:pt>
                <c:pt idx="18" formatCode="#,##0">
                  <c:v>1268.5388233782721</c:v>
                </c:pt>
                <c:pt idx="19" formatCode="#,##0">
                  <c:v>1261.5356448054181</c:v>
                </c:pt>
                <c:pt idx="20" formatCode="#,##0">
                  <c:v>1257.4507025393666</c:v>
                </c:pt>
                <c:pt idx="21" formatCode="#,##0">
                  <c:v>1260.5630230636561</c:v>
                </c:pt>
                <c:pt idx="22" formatCode="#,##0">
                  <c:v>1265.0371679061013</c:v>
                </c:pt>
                <c:pt idx="23" formatCode="#,##0">
                  <c:v>1271.0678787978966</c:v>
                </c:pt>
                <c:pt idx="24" formatCode="#,##0">
                  <c:v>1259.9794549458852</c:v>
                </c:pt>
                <c:pt idx="25" formatCode="#,##0">
                  <c:v>1243.2520847990791</c:v>
                </c:pt>
                <c:pt idx="26" formatCode="#,##0">
                  <c:v>1238.195580245402</c:v>
                </c:pt>
                <c:pt idx="27" formatCode="#,##0">
                  <c:v>1225.5555692645155</c:v>
                </c:pt>
                <c:pt idx="28" formatCode="#,##0">
                  <c:v>1214.2783156918356</c:v>
                </c:pt>
                <c:pt idx="29" formatCode="#,##0">
                  <c:v>1216.4169936544868</c:v>
                </c:pt>
                <c:pt idx="30" formatCode="#,##0">
                  <c:v>1222.4444581703397</c:v>
                </c:pt>
                <c:pt idx="31" formatCode="#,##0">
                  <c:v>1214.2783156918356</c:v>
                </c:pt>
                <c:pt idx="32" formatCode="#,##0">
                  <c:v>1217.9724286920405</c:v>
                </c:pt>
                <c:pt idx="33" formatCode="#,##0">
                  <c:v>1215.6392865141379</c:v>
                </c:pt>
                <c:pt idx="34" formatCode="#,##0">
                  <c:v>1236.4453180505918</c:v>
                </c:pt>
                <c:pt idx="35" formatCode="#,##0">
                  <c:v>1286.6327986161873</c:v>
                </c:pt>
                <c:pt idx="36" formatCode="#,##0">
                  <c:v>1351.2539875307768</c:v>
                </c:pt>
                <c:pt idx="37" formatCode="#,##0">
                  <c:v>1401.1104688530356</c:v>
                </c:pt>
                <c:pt idx="38" formatCode="#,##0">
                  <c:v>1483.9304103969168</c:v>
                </c:pt>
                <c:pt idx="39" formatCode="#,##0">
                  <c:v>1537.9413149498453</c:v>
                </c:pt>
              </c:numCache>
            </c:numRef>
          </c:val>
          <c:extLst>
            <c:ext xmlns:c16="http://schemas.microsoft.com/office/drawing/2014/chart" uri="{C3380CC4-5D6E-409C-BE32-E72D297353CC}">
              <c16:uniqueId val="{00000003-D2FC-48B1-9178-755F4EEC2B45}"/>
            </c:ext>
          </c:extLst>
        </c:ser>
        <c:dLbls>
          <c:showLegendKey val="0"/>
          <c:showVal val="0"/>
          <c:showCatName val="0"/>
          <c:showSerName val="0"/>
          <c:showPercent val="0"/>
          <c:showBubbleSize val="0"/>
        </c:dLbls>
        <c:axId val="116873856"/>
        <c:axId val="116892032"/>
      </c:areaChart>
      <c:lineChart>
        <c:grouping val="standard"/>
        <c:varyColors val="0"/>
        <c:ser>
          <c:idx val="5"/>
          <c:order val="2"/>
          <c:tx>
            <c:v>5- year average (new def)</c:v>
          </c:tx>
          <c:spPr>
            <a:ln w="38100">
              <a:solidFill>
                <a:srgbClr val="93A7CC"/>
              </a:solidFill>
            </a:ln>
          </c:spPr>
          <c:marker>
            <c:symbol val="none"/>
          </c:marker>
          <c:cat>
            <c:numRef>
              <c:f>'Figures for chart1'!$A$9:$A$50</c:f>
              <c:numCache>
                <c:formatCode>General</c:formatCode>
                <c:ptCount val="4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numCache>
            </c:numRef>
          </c:cat>
          <c:val>
            <c:numRef>
              <c:f>'Figures for chart1'!$E$9:$E$48</c:f>
              <c:numCache>
                <c:formatCode>General</c:formatCode>
                <c:ptCount val="40"/>
                <c:pt idx="34" formatCode="#,##0">
                  <c:v>1718.4</c:v>
                </c:pt>
                <c:pt idx="35" formatCode="#,##0">
                  <c:v>1830.2</c:v>
                </c:pt>
                <c:pt idx="36" formatCode="#,##0">
                  <c:v>1974</c:v>
                </c:pt>
                <c:pt idx="37" formatCode="#,##0">
                  <c:v>2143.6</c:v>
                </c:pt>
                <c:pt idx="38" formatCode="#,##0">
                  <c:v>2338.8000000000002</c:v>
                </c:pt>
                <c:pt idx="39" formatCode="#,##0">
                  <c:v>2512.1999999999998</c:v>
                </c:pt>
              </c:numCache>
            </c:numRef>
          </c:val>
          <c:smooth val="0"/>
          <c:extLst>
            <c:ext xmlns:c16="http://schemas.microsoft.com/office/drawing/2014/chart" uri="{C3380CC4-5D6E-409C-BE32-E72D297353CC}">
              <c16:uniqueId val="{00000004-D2FC-48B1-9178-755F4EEC2B45}"/>
            </c:ext>
          </c:extLst>
        </c:ser>
        <c:ser>
          <c:idx val="1"/>
          <c:order val="3"/>
          <c:tx>
            <c:strRef>
              <c:f>'Figures for chart1'!$C$5</c:f>
              <c:strCache>
                <c:ptCount val="1"/>
                <c:pt idx="0">
                  <c:v>Number  of deaths (new definition)</c:v>
                </c:pt>
              </c:strCache>
            </c:strRef>
          </c:tx>
          <c:spPr>
            <a:ln>
              <a:solidFill>
                <a:srgbClr val="203F7A"/>
              </a:solidFill>
            </a:ln>
          </c:spPr>
          <c:marker>
            <c:symbol val="circle"/>
            <c:size val="8"/>
            <c:spPr>
              <a:solidFill>
                <a:srgbClr val="FFFFFF"/>
              </a:solidFill>
              <a:ln w="25400">
                <a:solidFill>
                  <a:srgbClr val="203F7A"/>
                </a:solidFill>
              </a:ln>
            </c:spPr>
          </c:marker>
          <c:cat>
            <c:numRef>
              <c:f>'Figures for chart1'!$A$9:$A$50</c:f>
              <c:numCache>
                <c:formatCode>General</c:formatCode>
                <c:ptCount val="4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numCache>
            </c:numRef>
          </c:cat>
          <c:val>
            <c:numRef>
              <c:f>'Figures for chart1'!$C$9:$C$50</c:f>
              <c:numCache>
                <c:formatCode>#,##0</c:formatCode>
                <c:ptCount val="42"/>
                <c:pt idx="32">
                  <c:v>1657</c:v>
                </c:pt>
                <c:pt idx="33">
                  <c:v>1629</c:v>
                </c:pt>
                <c:pt idx="34">
                  <c:v>1664</c:v>
                </c:pt>
                <c:pt idx="35">
                  <c:v>1750</c:v>
                </c:pt>
                <c:pt idx="36">
                  <c:v>1892</c:v>
                </c:pt>
                <c:pt idx="37">
                  <c:v>2216</c:v>
                </c:pt>
                <c:pt idx="38">
                  <c:v>2348</c:v>
                </c:pt>
                <c:pt idx="39">
                  <c:v>2512</c:v>
                </c:pt>
                <c:pt idx="40">
                  <c:v>2726</c:v>
                </c:pt>
                <c:pt idx="41">
                  <c:v>2759</c:v>
                </c:pt>
              </c:numCache>
            </c:numRef>
          </c:val>
          <c:smooth val="0"/>
          <c:extLst>
            <c:ext xmlns:c16="http://schemas.microsoft.com/office/drawing/2014/chart" uri="{C3380CC4-5D6E-409C-BE32-E72D297353CC}">
              <c16:uniqueId val="{00000005-D2FC-48B1-9178-755F4EEC2B45}"/>
            </c:ext>
          </c:extLst>
        </c:ser>
        <c:ser>
          <c:idx val="0"/>
          <c:order val="6"/>
          <c:tx>
            <c:v>5-year average ( likely upper and lower values indicated by shading)</c:v>
          </c:tx>
          <c:spPr>
            <a:ln w="38100">
              <a:solidFill>
                <a:srgbClr val="93A7CC"/>
              </a:solidFill>
              <a:prstDash val="solid"/>
            </a:ln>
          </c:spPr>
          <c:marker>
            <c:symbol val="none"/>
          </c:marker>
          <c:cat>
            <c:numRef>
              <c:f>'Figures for chart1'!$A$9:$A$50</c:f>
              <c:numCache>
                <c:formatCode>General</c:formatCode>
                <c:ptCount val="4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numCache>
            </c:numRef>
          </c:cat>
          <c:val>
            <c:numRef>
              <c:f>'Figures for chart1'!$D$9:$D$48</c:f>
              <c:numCache>
                <c:formatCode>General</c:formatCode>
                <c:ptCount val="40"/>
                <c:pt idx="2" formatCode="#,##0">
                  <c:v>2257.1999999999998</c:v>
                </c:pt>
                <c:pt idx="3" formatCode="#,##0">
                  <c:v>2150</c:v>
                </c:pt>
                <c:pt idx="4" formatCode="#,##0">
                  <c:v>2082.1999999999998</c:v>
                </c:pt>
                <c:pt idx="5" formatCode="#,##0">
                  <c:v>2042</c:v>
                </c:pt>
                <c:pt idx="6" formatCode="#,##0">
                  <c:v>1960.4</c:v>
                </c:pt>
                <c:pt idx="7" formatCode="#,##0">
                  <c:v>1943.4</c:v>
                </c:pt>
                <c:pt idx="8" formatCode="#,##0">
                  <c:v>1897.6</c:v>
                </c:pt>
                <c:pt idx="9" formatCode="#,##0">
                  <c:v>1849.2</c:v>
                </c:pt>
                <c:pt idx="10" formatCode="#,##0">
                  <c:v>1773.8</c:v>
                </c:pt>
                <c:pt idx="11" formatCode="#,##0">
                  <c:v>1713.8</c:v>
                </c:pt>
                <c:pt idx="12" formatCode="#,##0">
                  <c:v>1600</c:v>
                </c:pt>
                <c:pt idx="13" formatCode="#,##0">
                  <c:v>1518.8</c:v>
                </c:pt>
                <c:pt idx="14" formatCode="#,##0">
                  <c:v>1455.4</c:v>
                </c:pt>
                <c:pt idx="15" formatCode="#,##0">
                  <c:v>1401.2</c:v>
                </c:pt>
                <c:pt idx="16" formatCode="#,##0">
                  <c:v>1360</c:v>
                </c:pt>
                <c:pt idx="17" formatCode="#,##0">
                  <c:v>1342.4</c:v>
                </c:pt>
                <c:pt idx="18" formatCode="#,##0">
                  <c:v>1341.8</c:v>
                </c:pt>
                <c:pt idx="19" formatCode="#,##0">
                  <c:v>1334.6</c:v>
                </c:pt>
                <c:pt idx="20" formatCode="#,##0">
                  <c:v>1330.4</c:v>
                </c:pt>
                <c:pt idx="21" formatCode="#,##0">
                  <c:v>1333.6</c:v>
                </c:pt>
                <c:pt idx="22" formatCode="#,##0">
                  <c:v>1338.2</c:v>
                </c:pt>
                <c:pt idx="23" formatCode="#,##0">
                  <c:v>1344.4</c:v>
                </c:pt>
                <c:pt idx="24" formatCode="#,##0">
                  <c:v>1333</c:v>
                </c:pt>
                <c:pt idx="25" formatCode="#,##0">
                  <c:v>1315.8</c:v>
                </c:pt>
                <c:pt idx="26" formatCode="#,##0">
                  <c:v>1310.5999999999999</c:v>
                </c:pt>
                <c:pt idx="27" formatCode="#,##0">
                  <c:v>1297.5999999999999</c:v>
                </c:pt>
                <c:pt idx="28" formatCode="#,##0">
                  <c:v>1286</c:v>
                </c:pt>
                <c:pt idx="29" formatCode="#,##0">
                  <c:v>1288.2</c:v>
                </c:pt>
                <c:pt idx="30" formatCode="#,##0">
                  <c:v>1294.4000000000001</c:v>
                </c:pt>
                <c:pt idx="31" formatCode="#,##0">
                  <c:v>1286</c:v>
                </c:pt>
                <c:pt idx="32" formatCode="#,##0">
                  <c:v>1289.8</c:v>
                </c:pt>
                <c:pt idx="33" formatCode="#,##0">
                  <c:v>1287.4000000000001</c:v>
                </c:pt>
                <c:pt idx="34" formatCode="#,##0">
                  <c:v>1308.8</c:v>
                </c:pt>
                <c:pt idx="35" formatCode="#,##0">
                  <c:v>1360.4</c:v>
                </c:pt>
                <c:pt idx="36" formatCode="#,##0">
                  <c:v>1426.8</c:v>
                </c:pt>
                <c:pt idx="37" formatCode="#,##0">
                  <c:v>1478</c:v>
                </c:pt>
                <c:pt idx="38" formatCode="#,##0">
                  <c:v>1563</c:v>
                </c:pt>
                <c:pt idx="39" formatCode="#,##0">
                  <c:v>1618.4</c:v>
                </c:pt>
              </c:numCache>
            </c:numRef>
          </c:val>
          <c:smooth val="0"/>
          <c:extLst>
            <c:ext xmlns:c16="http://schemas.microsoft.com/office/drawing/2014/chart" uri="{C3380CC4-5D6E-409C-BE32-E72D297353CC}">
              <c16:uniqueId val="{00000006-D2FC-48B1-9178-755F4EEC2B45}"/>
            </c:ext>
          </c:extLst>
        </c:ser>
        <c:ser>
          <c:idx val="2"/>
          <c:order val="7"/>
          <c:tx>
            <c:strRef>
              <c:f>'Figures for chart1'!$B$5</c:f>
              <c:strCache>
                <c:ptCount val="1"/>
                <c:pt idx="0">
                  <c:v>Number  of deaths (old definition)</c:v>
                </c:pt>
              </c:strCache>
            </c:strRef>
          </c:tx>
          <c:spPr>
            <a:ln w="25400">
              <a:solidFill>
                <a:srgbClr val="203F7A"/>
              </a:solidFill>
              <a:prstDash val="solid"/>
            </a:ln>
          </c:spPr>
          <c:marker>
            <c:symbol val="circle"/>
            <c:size val="8"/>
            <c:spPr>
              <a:solidFill>
                <a:srgbClr val="203F7A"/>
              </a:solidFill>
              <a:ln>
                <a:solidFill>
                  <a:srgbClr val="203F7A"/>
                </a:solidFill>
                <a:prstDash val="solid"/>
              </a:ln>
            </c:spPr>
          </c:marker>
          <c:cat>
            <c:numRef>
              <c:f>'Figures for chart1'!$A$9:$A$50</c:f>
              <c:numCache>
                <c:formatCode>General</c:formatCode>
                <c:ptCount val="4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numCache>
            </c:numRef>
          </c:cat>
          <c:val>
            <c:numRef>
              <c:f>'Figures for chart1'!$B$9:$B$50</c:f>
              <c:numCache>
                <c:formatCode>#,##0</c:formatCode>
                <c:ptCount val="42"/>
                <c:pt idx="0">
                  <c:v>2533</c:v>
                </c:pt>
                <c:pt idx="1">
                  <c:v>2275</c:v>
                </c:pt>
                <c:pt idx="2">
                  <c:v>2220</c:v>
                </c:pt>
                <c:pt idx="3">
                  <c:v>2213</c:v>
                </c:pt>
                <c:pt idx="4">
                  <c:v>2045</c:v>
                </c:pt>
                <c:pt idx="5">
                  <c:v>1997</c:v>
                </c:pt>
                <c:pt idx="6">
                  <c:v>1936</c:v>
                </c:pt>
                <c:pt idx="7">
                  <c:v>2019</c:v>
                </c:pt>
                <c:pt idx="8">
                  <c:v>1805</c:v>
                </c:pt>
                <c:pt idx="9">
                  <c:v>1960</c:v>
                </c:pt>
                <c:pt idx="10">
                  <c:v>1768</c:v>
                </c:pt>
                <c:pt idx="11">
                  <c:v>1694</c:v>
                </c:pt>
                <c:pt idx="12">
                  <c:v>1642</c:v>
                </c:pt>
                <c:pt idx="13">
                  <c:v>1505</c:v>
                </c:pt>
                <c:pt idx="14">
                  <c:v>1391</c:v>
                </c:pt>
                <c:pt idx="15">
                  <c:v>1362</c:v>
                </c:pt>
                <c:pt idx="16">
                  <c:v>1377</c:v>
                </c:pt>
                <c:pt idx="17">
                  <c:v>1371</c:v>
                </c:pt>
                <c:pt idx="18">
                  <c:v>1299</c:v>
                </c:pt>
                <c:pt idx="19">
                  <c:v>1303</c:v>
                </c:pt>
                <c:pt idx="20">
                  <c:v>1359</c:v>
                </c:pt>
                <c:pt idx="21">
                  <c:v>1341</c:v>
                </c:pt>
                <c:pt idx="22">
                  <c:v>1350</c:v>
                </c:pt>
                <c:pt idx="23">
                  <c:v>1315</c:v>
                </c:pt>
                <c:pt idx="24">
                  <c:v>1326</c:v>
                </c:pt>
                <c:pt idx="25">
                  <c:v>1390</c:v>
                </c:pt>
                <c:pt idx="26">
                  <c:v>1284</c:v>
                </c:pt>
                <c:pt idx="27">
                  <c:v>1264</c:v>
                </c:pt>
                <c:pt idx="28">
                  <c:v>1289</c:v>
                </c:pt>
                <c:pt idx="29">
                  <c:v>1261</c:v>
                </c:pt>
                <c:pt idx="30">
                  <c:v>1332</c:v>
                </c:pt>
                <c:pt idx="31">
                  <c:v>1295</c:v>
                </c:pt>
                <c:pt idx="32">
                  <c:v>1295</c:v>
                </c:pt>
                <c:pt idx="33">
                  <c:v>1247</c:v>
                </c:pt>
                <c:pt idx="34">
                  <c:v>1280</c:v>
                </c:pt>
                <c:pt idx="35">
                  <c:v>1320</c:v>
                </c:pt>
                <c:pt idx="36">
                  <c:v>1402</c:v>
                </c:pt>
                <c:pt idx="37">
                  <c:v>1553</c:v>
                </c:pt>
                <c:pt idx="38">
                  <c:v>1579</c:v>
                </c:pt>
                <c:pt idx="39">
                  <c:v>1536</c:v>
                </c:pt>
                <c:pt idx="40">
                  <c:v>1745</c:v>
                </c:pt>
                <c:pt idx="41">
                  <c:v>1679</c:v>
                </c:pt>
              </c:numCache>
            </c:numRef>
          </c:val>
          <c:smooth val="0"/>
          <c:extLst>
            <c:ext xmlns:c16="http://schemas.microsoft.com/office/drawing/2014/chart" uri="{C3380CC4-5D6E-409C-BE32-E72D297353CC}">
              <c16:uniqueId val="{00000007-D2FC-48B1-9178-755F4EEC2B45}"/>
            </c:ext>
          </c:extLst>
        </c:ser>
        <c:dLbls>
          <c:showLegendKey val="0"/>
          <c:showVal val="0"/>
          <c:showCatName val="0"/>
          <c:showSerName val="0"/>
          <c:showPercent val="0"/>
          <c:showBubbleSize val="0"/>
        </c:dLbls>
        <c:marker val="1"/>
        <c:smooth val="0"/>
        <c:axId val="116873856"/>
        <c:axId val="116892032"/>
      </c:lineChart>
      <c:catAx>
        <c:axId val="116873856"/>
        <c:scaling>
          <c:orientation val="minMax"/>
        </c:scaling>
        <c:delete val="0"/>
        <c:axPos val="b"/>
        <c:title>
          <c:tx>
            <c:rich>
              <a:bodyPr/>
              <a:lstStyle/>
              <a:p>
                <a:pPr>
                  <a:defRPr/>
                </a:pPr>
                <a:r>
                  <a:rPr lang="en-US"/>
                  <a:t>Year of registration</a:t>
                </a:r>
              </a:p>
            </c:rich>
          </c:tx>
          <c:layout/>
          <c:overlay val="0"/>
        </c:title>
        <c:numFmt formatCode="General" sourceLinked="1"/>
        <c:majorTickMark val="none"/>
        <c:minorTickMark val="out"/>
        <c:tickLblPos val="nextTo"/>
        <c:spPr>
          <a:ln w="3175">
            <a:solidFill>
              <a:srgbClr val="000000"/>
            </a:solidFill>
            <a:prstDash val="solid"/>
          </a:ln>
        </c:spPr>
        <c:txPr>
          <a:bodyPr rot="-2700000" vert="horz"/>
          <a:lstStyle/>
          <a:p>
            <a:pPr>
              <a:defRPr sz="1100"/>
            </a:pPr>
            <a:endParaRPr lang="en-US"/>
          </a:p>
        </c:txPr>
        <c:crossAx val="116892032"/>
        <c:crossesAt val="0"/>
        <c:auto val="1"/>
        <c:lblAlgn val="ctr"/>
        <c:lblOffset val="100"/>
        <c:tickLblSkip val="1"/>
        <c:tickMarkSkip val="1"/>
        <c:noMultiLvlLbl val="0"/>
      </c:catAx>
      <c:valAx>
        <c:axId val="116892032"/>
        <c:scaling>
          <c:orientation val="minMax"/>
          <c:min val="0"/>
        </c:scaling>
        <c:delete val="0"/>
        <c:axPos val="l"/>
        <c:title>
          <c:tx>
            <c:rich>
              <a:bodyPr/>
              <a:lstStyle/>
              <a:p>
                <a:pPr>
                  <a:defRPr/>
                </a:pPr>
                <a:r>
                  <a:rPr lang="en-US"/>
                  <a:t>Number of registered deaths</a:t>
                </a:r>
              </a:p>
            </c:rich>
          </c:tx>
          <c:layout/>
          <c:overlay val="0"/>
        </c:title>
        <c:numFmt formatCode="#,##0" sourceLinked="0"/>
        <c:majorTickMark val="out"/>
        <c:minorTickMark val="none"/>
        <c:tickLblPos val="nextTo"/>
        <c:spPr>
          <a:ln w="3175">
            <a:solidFill>
              <a:srgbClr val="000000"/>
            </a:solidFill>
            <a:prstDash val="solid"/>
          </a:ln>
        </c:spPr>
        <c:txPr>
          <a:bodyPr rot="0" vert="horz"/>
          <a:lstStyle/>
          <a:p>
            <a:pPr>
              <a:defRPr sz="1100"/>
            </a:pPr>
            <a:endParaRPr lang="en-US"/>
          </a:p>
        </c:txPr>
        <c:crossAx val="116873856"/>
        <c:crosses val="autoZero"/>
        <c:crossBetween val="between"/>
        <c:majorUnit val="200"/>
        <c:minorUnit val="10"/>
      </c:valAx>
      <c:spPr>
        <a:noFill/>
        <a:ln w="12700">
          <a:noFill/>
          <a:prstDash val="solid"/>
        </a:ln>
      </c:spPr>
    </c:plotArea>
    <c:legend>
      <c:legendPos val="t"/>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64727256187722648"/>
          <c:y val="0.54376003782495985"/>
          <c:w val="0.33774142602465329"/>
          <c:h val="0.19570841521716634"/>
        </c:manualLayout>
      </c:layout>
      <c:overlay val="1"/>
      <c:spPr>
        <a:solidFill>
          <a:srgbClr val="FFFFFF"/>
        </a:solidFill>
        <a:ln w="3175">
          <a:noFill/>
          <a:prstDash val="solid"/>
        </a:ln>
      </c:spPr>
      <c:txPr>
        <a:bodyPr/>
        <a:lstStyle/>
        <a:p>
          <a:pPr>
            <a:defRPr sz="1100"/>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0.01173</cdr:x>
      <cdr:y>0.9219</cdr:y>
    </cdr:from>
    <cdr:to>
      <cdr:x>0.99832</cdr:x>
      <cdr:y>1</cdr:y>
    </cdr:to>
    <cdr:sp macro="" textlink="">
      <cdr:nvSpPr>
        <cdr:cNvPr id="2" name="TextBox 1"/>
        <cdr:cNvSpPr txBox="1"/>
      </cdr:nvSpPr>
      <cdr:spPr>
        <a:xfrm xmlns:a="http://schemas.openxmlformats.org/drawingml/2006/main">
          <a:off x="109303" y="5621311"/>
          <a:ext cx="9197090"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1. Following a WHO update to the international Statistical Classification of Diseases and Related Health Problems, the definition of accidental deaths changed in 2011. This chart shows the numbers of accidental deaths according to both the old and new classification</a:t>
          </a:r>
        </a:p>
        <a:p xmlns:a="http://schemas.openxmlformats.org/drawingml/2006/main">
          <a:r>
            <a:rPr lang="en-GB" sz="800">
              <a:latin typeface="Arial" panose="020B0604020202020204" pitchFamily="34" charset="0"/>
              <a:cs typeface="Arial" panose="020B0604020202020204" pitchFamily="34" charset="0"/>
            </a:rPr>
            <a:t>© Crown Copyright 2019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tabSelected="1" workbookViewId="0">
      <selection sqref="A1:C1"/>
    </sheetView>
  </sheetViews>
  <sheetFormatPr defaultRowHeight="12.75" x14ac:dyDescent="0.2"/>
  <sheetData>
    <row r="1" spans="1:13" ht="18" customHeight="1" x14ac:dyDescent="0.25">
      <c r="A1" s="253" t="s">
        <v>199</v>
      </c>
      <c r="B1" s="253"/>
      <c r="C1" s="253"/>
    </row>
    <row r="2" spans="1:13" ht="15" customHeight="1" x14ac:dyDescent="0.2"/>
    <row r="3" spans="1:13" x14ac:dyDescent="0.2">
      <c r="A3" s="1" t="s">
        <v>200</v>
      </c>
    </row>
    <row r="5" spans="1:13" x14ac:dyDescent="0.2">
      <c r="A5" s="214" t="s">
        <v>201</v>
      </c>
      <c r="B5" s="255" t="s">
        <v>202</v>
      </c>
      <c r="C5" s="255"/>
      <c r="D5" s="255"/>
      <c r="E5" s="255"/>
      <c r="F5" s="255"/>
      <c r="G5" s="255"/>
      <c r="H5" s="255"/>
      <c r="I5" s="255"/>
      <c r="J5" s="255"/>
      <c r="K5" s="255"/>
      <c r="L5" s="255"/>
      <c r="M5" s="255"/>
    </row>
    <row r="6" spans="1:13" x14ac:dyDescent="0.2">
      <c r="A6" s="214" t="s">
        <v>204</v>
      </c>
      <c r="B6" s="255" t="s">
        <v>205</v>
      </c>
      <c r="C6" s="255"/>
      <c r="D6" s="255"/>
      <c r="E6" s="255"/>
      <c r="F6" s="255"/>
      <c r="G6" s="255"/>
      <c r="H6" s="255"/>
      <c r="I6" s="255"/>
      <c r="J6" s="255"/>
      <c r="K6" s="255"/>
      <c r="L6" s="255"/>
      <c r="M6" s="255"/>
    </row>
    <row r="7" spans="1:13" x14ac:dyDescent="0.2">
      <c r="A7" s="214" t="s">
        <v>207</v>
      </c>
      <c r="B7" s="255" t="s">
        <v>206</v>
      </c>
      <c r="C7" s="255"/>
      <c r="D7" s="255"/>
      <c r="E7" s="255"/>
      <c r="F7" s="255"/>
      <c r="G7" s="255"/>
      <c r="H7" s="255"/>
      <c r="I7" s="255"/>
      <c r="J7" s="255"/>
      <c r="K7" s="255"/>
      <c r="L7" s="255"/>
      <c r="M7" s="255"/>
    </row>
    <row r="8" spans="1:13" x14ac:dyDescent="0.2">
      <c r="A8" s="214" t="s">
        <v>209</v>
      </c>
      <c r="B8" s="255" t="s">
        <v>208</v>
      </c>
      <c r="C8" s="255"/>
      <c r="D8" s="255"/>
      <c r="E8" s="255"/>
      <c r="F8" s="255"/>
      <c r="G8" s="255"/>
      <c r="H8" s="255"/>
      <c r="I8" s="255"/>
      <c r="J8" s="255"/>
      <c r="K8" s="255"/>
      <c r="L8" s="255"/>
      <c r="M8" s="255"/>
    </row>
    <row r="9" spans="1:13" x14ac:dyDescent="0.2">
      <c r="A9" s="214" t="s">
        <v>210</v>
      </c>
      <c r="B9" s="255" t="s">
        <v>212</v>
      </c>
      <c r="C9" s="255"/>
      <c r="D9" s="255"/>
      <c r="E9" s="255"/>
      <c r="F9" s="255"/>
      <c r="G9" s="255"/>
      <c r="H9" s="255"/>
      <c r="I9" s="255"/>
      <c r="J9" s="255"/>
      <c r="K9" s="255"/>
      <c r="L9" s="255"/>
      <c r="M9" s="255"/>
    </row>
    <row r="10" spans="1:13" x14ac:dyDescent="0.2">
      <c r="A10" s="214" t="s">
        <v>211</v>
      </c>
      <c r="B10" s="255" t="s">
        <v>216</v>
      </c>
      <c r="C10" s="255"/>
      <c r="D10" s="255"/>
      <c r="E10" s="255"/>
      <c r="F10" s="255"/>
      <c r="G10" s="255"/>
      <c r="H10" s="255"/>
      <c r="I10" s="255"/>
      <c r="J10" s="255"/>
      <c r="K10" s="255"/>
      <c r="L10" s="255"/>
      <c r="M10" s="255"/>
    </row>
    <row r="11" spans="1:13" x14ac:dyDescent="0.2">
      <c r="A11" s="214" t="s">
        <v>213</v>
      </c>
      <c r="B11" s="255" t="s">
        <v>215</v>
      </c>
      <c r="C11" s="255"/>
      <c r="D11" s="255"/>
      <c r="E11" s="255"/>
      <c r="F11" s="255"/>
      <c r="G11" s="255"/>
      <c r="H11" s="255"/>
      <c r="I11" s="255"/>
      <c r="J11" s="255"/>
      <c r="K11" s="255"/>
      <c r="L11" s="255"/>
      <c r="M11" s="255"/>
    </row>
    <row r="12" spans="1:13" x14ac:dyDescent="0.2">
      <c r="A12" s="214" t="s">
        <v>214</v>
      </c>
      <c r="B12" s="255" t="s">
        <v>217</v>
      </c>
      <c r="C12" s="255"/>
      <c r="D12" s="255"/>
      <c r="E12" s="255"/>
      <c r="F12" s="255"/>
      <c r="G12" s="255"/>
      <c r="H12" s="255"/>
      <c r="I12" s="255"/>
      <c r="J12" s="255"/>
      <c r="K12" s="255"/>
      <c r="L12" s="255"/>
      <c r="M12" s="255"/>
    </row>
    <row r="13" spans="1:13" x14ac:dyDescent="0.2">
      <c r="A13" s="214" t="s">
        <v>203</v>
      </c>
      <c r="B13" s="255" t="s">
        <v>192</v>
      </c>
      <c r="C13" s="255"/>
      <c r="D13" s="255"/>
      <c r="E13" s="255"/>
      <c r="F13" s="255"/>
      <c r="G13" s="255"/>
      <c r="H13" s="255"/>
      <c r="I13" s="255"/>
      <c r="J13" s="255"/>
      <c r="K13" s="255"/>
      <c r="L13" s="255"/>
      <c r="M13" s="255"/>
    </row>
    <row r="15" spans="1:13" x14ac:dyDescent="0.2">
      <c r="A15" s="254" t="s">
        <v>218</v>
      </c>
      <c r="B15" s="254"/>
    </row>
  </sheetData>
  <mergeCells count="11">
    <mergeCell ref="B10:M10"/>
    <mergeCell ref="B11:M11"/>
    <mergeCell ref="B12:M12"/>
    <mergeCell ref="B13:M13"/>
    <mergeCell ref="A15:B15"/>
    <mergeCell ref="A1:C1"/>
    <mergeCell ref="B5:M5"/>
    <mergeCell ref="B6:M6"/>
    <mergeCell ref="B7:M7"/>
    <mergeCell ref="B8:M8"/>
    <mergeCell ref="B9:M9"/>
  </mergeCells>
  <hyperlinks>
    <hyperlink ref="B5:M5" location="'Accidental deaths by sex'!A1" display="Accidental deaths 1, 2 by sex: registered in Scotland, 1979 to 2020, with 5-year moving annual averages"/>
    <hyperlink ref="B13:M13" location="'Figures for chart1'!A1" display="Accidental deaths registered in Scotland, 1979 onwards"/>
    <hyperlink ref="B6:M6" location="'2 - Cause of death'!A1" display="Accidental deaths 1 by cause of death: registered in Scotland, 2000 to 2020, with 5-year moving annual averages"/>
    <hyperlink ref="B7:M7" location="'3 - All by age-group'!A1" display="Accidental deaths 1 by age-group: registered in Scotland, 1979 to 2020, with 5-year moving annual averages"/>
    <hyperlink ref="B8:M8" location="'3M - Males by age-group'!A1" display="Accidental deaths 1  males by age-group: registered in Scotland, 1979 to 2020, with 5-year moving annual averages"/>
    <hyperlink ref="B9:M9" location="'3F - Females by age-group'!A1" display="Accidental deaths 1 females by age-group: registered in Scotland, 1979 to 2020, with 5-year moving annual averages"/>
    <hyperlink ref="B10:M10" location="'4 - Health Board'!A1" display="Accidental deaths 1 by current Health Board area2: registered in Scotland, 2000 to 2020, with five-year moving annual averages"/>
    <hyperlink ref="B11:M11" location="'5 - Local Authority'!A1" display="Accidental deaths 1 by current Local Authority area: registered in Scotland, 2000 to 2020, with five-year moving annual averages"/>
    <hyperlink ref="B12:M12" location="'6 - SIMD'!A1" display="All ages age-standardised death rates from accidents by SIMD quintile1, Scotland, 2001 to 20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showGridLines="0" zoomScaleNormal="100" workbookViewId="0">
      <selection sqref="A1:L1"/>
    </sheetView>
  </sheetViews>
  <sheetFormatPr defaultRowHeight="12.75" x14ac:dyDescent="0.2"/>
  <cols>
    <col min="1" max="1" width="9.5703125" style="137" customWidth="1"/>
    <col min="2" max="2" width="16.85546875" style="137" customWidth="1"/>
    <col min="3" max="25" width="9.140625" style="137"/>
    <col min="26" max="26" width="8.140625" style="137" customWidth="1"/>
    <col min="27" max="27" width="22" style="137" customWidth="1"/>
    <col min="28" max="16384" width="9.140625" style="137"/>
  </cols>
  <sheetData>
    <row r="1" spans="1:27" ht="18" customHeight="1" x14ac:dyDescent="0.25">
      <c r="A1" s="180" t="s">
        <v>189</v>
      </c>
      <c r="B1" s="180"/>
      <c r="C1" s="180"/>
      <c r="D1" s="180"/>
      <c r="E1" s="180"/>
      <c r="F1" s="180"/>
      <c r="G1" s="180"/>
      <c r="H1" s="180"/>
      <c r="I1" s="180"/>
      <c r="J1" s="180"/>
      <c r="K1" s="180"/>
      <c r="L1" s="180"/>
      <c r="M1" s="166"/>
      <c r="N1" s="181" t="s">
        <v>185</v>
      </c>
      <c r="O1" s="181"/>
      <c r="P1" s="166"/>
      <c r="Q1" s="166"/>
    </row>
    <row r="2" spans="1:27" ht="15" customHeight="1" x14ac:dyDescent="0.2">
      <c r="A2" s="163"/>
      <c r="B2" s="163"/>
      <c r="C2" s="162"/>
      <c r="D2" s="162"/>
      <c r="E2" s="162"/>
      <c r="F2" s="162"/>
      <c r="G2" s="162"/>
      <c r="H2" s="162"/>
      <c r="I2" s="162"/>
      <c r="J2" s="162"/>
      <c r="K2" s="162"/>
      <c r="L2" s="161"/>
      <c r="M2" s="161"/>
      <c r="N2" s="161"/>
      <c r="O2" s="161"/>
      <c r="P2" s="161"/>
      <c r="Q2" s="161"/>
    </row>
    <row r="3" spans="1:27" x14ac:dyDescent="0.2">
      <c r="A3" s="175" t="s">
        <v>184</v>
      </c>
      <c r="B3" s="175"/>
      <c r="C3" s="175"/>
      <c r="D3" s="175"/>
      <c r="E3" s="175"/>
      <c r="F3" s="175"/>
      <c r="G3" s="175"/>
      <c r="H3" s="175"/>
      <c r="I3" s="175"/>
      <c r="J3" s="175"/>
      <c r="K3" s="165"/>
      <c r="L3" s="165"/>
      <c r="M3" s="165"/>
      <c r="N3" s="165"/>
      <c r="O3" s="165"/>
      <c r="P3" s="164"/>
      <c r="Q3" s="164"/>
    </row>
    <row r="5" spans="1:27" ht="15" x14ac:dyDescent="0.2">
      <c r="A5" s="163"/>
      <c r="B5" s="163"/>
      <c r="C5" s="162"/>
      <c r="D5" s="162"/>
      <c r="E5" s="162"/>
      <c r="F5" s="162"/>
      <c r="G5" s="162"/>
      <c r="H5" s="162"/>
      <c r="I5" s="162"/>
      <c r="J5" s="162"/>
      <c r="K5" s="162"/>
      <c r="L5" s="161"/>
      <c r="M5" s="161"/>
      <c r="N5" s="161"/>
      <c r="O5" s="161"/>
      <c r="P5" s="161"/>
      <c r="Q5" s="161"/>
      <c r="R5" s="161"/>
      <c r="S5" s="161"/>
      <c r="T5" s="161"/>
      <c r="U5" s="161"/>
      <c r="V5" s="161"/>
      <c r="W5" s="161"/>
      <c r="X5" s="161"/>
      <c r="Y5" s="161"/>
      <c r="Z5" s="161"/>
      <c r="AA5" s="161"/>
    </row>
    <row r="6" spans="1:27" ht="12.95" customHeight="1" x14ac:dyDescent="0.2">
      <c r="A6" s="191" t="s">
        <v>183</v>
      </c>
      <c r="B6" s="192"/>
      <c r="C6" s="192"/>
      <c r="D6" s="160"/>
      <c r="E6" s="159"/>
      <c r="F6" s="159"/>
      <c r="G6" s="159"/>
      <c r="H6" s="159"/>
      <c r="I6" s="149"/>
      <c r="J6" s="158"/>
      <c r="K6" s="149"/>
      <c r="L6" s="149"/>
      <c r="M6" s="149"/>
      <c r="N6" s="158"/>
      <c r="O6" s="149"/>
      <c r="P6" s="149"/>
      <c r="Q6" s="149"/>
      <c r="R6" s="158"/>
      <c r="S6" s="149"/>
      <c r="T6" s="149"/>
      <c r="U6" s="149"/>
      <c r="V6" s="158"/>
      <c r="W6" s="149"/>
      <c r="X6" s="149"/>
      <c r="Y6" s="149"/>
      <c r="Z6" s="158"/>
      <c r="AA6" s="157"/>
    </row>
    <row r="7" spans="1:27" ht="12.6" customHeight="1" x14ac:dyDescent="0.2">
      <c r="A7" s="193"/>
      <c r="B7" s="194"/>
      <c r="C7" s="174" t="s">
        <v>182</v>
      </c>
      <c r="D7" s="174"/>
      <c r="E7" s="174"/>
      <c r="F7" s="174"/>
      <c r="G7" s="195" t="s">
        <v>181</v>
      </c>
      <c r="H7" s="195"/>
      <c r="I7" s="195"/>
      <c r="J7" s="195"/>
      <c r="K7" s="174" t="s">
        <v>180</v>
      </c>
      <c r="L7" s="174"/>
      <c r="M7" s="174"/>
      <c r="N7" s="174"/>
      <c r="O7" s="174" t="s">
        <v>179</v>
      </c>
      <c r="P7" s="174"/>
      <c r="Q7" s="174"/>
      <c r="R7" s="174"/>
      <c r="S7" s="174" t="s">
        <v>178</v>
      </c>
      <c r="T7" s="174"/>
      <c r="U7" s="174"/>
      <c r="V7" s="174"/>
      <c r="W7" s="174" t="s">
        <v>177</v>
      </c>
      <c r="X7" s="174"/>
      <c r="Y7" s="174"/>
      <c r="Z7" s="174"/>
      <c r="AA7" s="156"/>
    </row>
    <row r="8" spans="1:27" x14ac:dyDescent="0.2">
      <c r="A8" s="198" t="s">
        <v>172</v>
      </c>
      <c r="B8" s="199"/>
      <c r="C8" s="187" t="s">
        <v>176</v>
      </c>
      <c r="D8" s="178" t="s">
        <v>175</v>
      </c>
      <c r="E8" s="178" t="s">
        <v>174</v>
      </c>
      <c r="F8" s="178" t="s">
        <v>173</v>
      </c>
      <c r="G8" s="187" t="s">
        <v>176</v>
      </c>
      <c r="H8" s="178" t="s">
        <v>175</v>
      </c>
      <c r="I8" s="178" t="s">
        <v>174</v>
      </c>
      <c r="J8" s="178" t="s">
        <v>173</v>
      </c>
      <c r="K8" s="187" t="s">
        <v>176</v>
      </c>
      <c r="L8" s="178" t="s">
        <v>175</v>
      </c>
      <c r="M8" s="178" t="s">
        <v>174</v>
      </c>
      <c r="N8" s="178" t="s">
        <v>173</v>
      </c>
      <c r="O8" s="187" t="s">
        <v>176</v>
      </c>
      <c r="P8" s="178" t="s">
        <v>175</v>
      </c>
      <c r="Q8" s="178" t="s">
        <v>174</v>
      </c>
      <c r="R8" s="178" t="s">
        <v>173</v>
      </c>
      <c r="S8" s="187" t="s">
        <v>176</v>
      </c>
      <c r="T8" s="178" t="s">
        <v>175</v>
      </c>
      <c r="U8" s="178" t="s">
        <v>174</v>
      </c>
      <c r="V8" s="178" t="s">
        <v>173</v>
      </c>
      <c r="W8" s="187" t="s">
        <v>176</v>
      </c>
      <c r="X8" s="178" t="s">
        <v>175</v>
      </c>
      <c r="Y8" s="178" t="s">
        <v>174</v>
      </c>
      <c r="Z8" s="176" t="s">
        <v>173</v>
      </c>
      <c r="AA8" s="189" t="s">
        <v>172</v>
      </c>
    </row>
    <row r="9" spans="1:27" x14ac:dyDescent="0.2">
      <c r="A9" s="200"/>
      <c r="B9" s="201"/>
      <c r="C9" s="188"/>
      <c r="D9" s="179"/>
      <c r="E9" s="179"/>
      <c r="F9" s="179"/>
      <c r="G9" s="188"/>
      <c r="H9" s="179"/>
      <c r="I9" s="179"/>
      <c r="J9" s="179"/>
      <c r="K9" s="188"/>
      <c r="L9" s="179"/>
      <c r="M9" s="179"/>
      <c r="N9" s="179"/>
      <c r="O9" s="188"/>
      <c r="P9" s="179"/>
      <c r="Q9" s="179"/>
      <c r="R9" s="179"/>
      <c r="S9" s="188"/>
      <c r="T9" s="179"/>
      <c r="U9" s="179"/>
      <c r="V9" s="179"/>
      <c r="W9" s="188"/>
      <c r="X9" s="179"/>
      <c r="Y9" s="179"/>
      <c r="Z9" s="177"/>
      <c r="AA9" s="190"/>
    </row>
    <row r="10" spans="1:27" x14ac:dyDescent="0.2">
      <c r="A10" s="152"/>
      <c r="B10" s="151">
        <v>2011</v>
      </c>
      <c r="C10" s="155">
        <v>34.700000000000003</v>
      </c>
      <c r="D10" s="154">
        <v>33</v>
      </c>
      <c r="E10" s="154">
        <v>36.299999999999997</v>
      </c>
      <c r="F10" s="167">
        <v>1657</v>
      </c>
      <c r="G10" s="155">
        <v>52.4</v>
      </c>
      <c r="H10" s="154">
        <v>47.6</v>
      </c>
      <c r="I10" s="154">
        <v>57.1</v>
      </c>
      <c r="J10" s="167">
        <v>485</v>
      </c>
      <c r="K10" s="155">
        <v>37.6</v>
      </c>
      <c r="L10" s="154">
        <v>33.700000000000003</v>
      </c>
      <c r="M10" s="154">
        <v>41.5</v>
      </c>
      <c r="N10" s="167">
        <v>362</v>
      </c>
      <c r="O10" s="155">
        <v>33.700000000000003</v>
      </c>
      <c r="P10" s="154">
        <v>30</v>
      </c>
      <c r="Q10" s="154">
        <v>37.4</v>
      </c>
      <c r="R10" s="167">
        <v>330</v>
      </c>
      <c r="S10" s="155">
        <v>27.4</v>
      </c>
      <c r="T10" s="154">
        <v>24.1</v>
      </c>
      <c r="U10" s="154">
        <v>30.7</v>
      </c>
      <c r="V10" s="167">
        <v>269</v>
      </c>
      <c r="W10" s="155">
        <v>23.5</v>
      </c>
      <c r="X10" s="154">
        <v>20.3</v>
      </c>
      <c r="Y10" s="154">
        <v>26.7</v>
      </c>
      <c r="Z10" s="167">
        <v>211</v>
      </c>
      <c r="AA10" s="143">
        <v>2011</v>
      </c>
    </row>
    <row r="11" spans="1:27" x14ac:dyDescent="0.2">
      <c r="A11" s="152"/>
      <c r="B11" s="151">
        <v>2012</v>
      </c>
      <c r="C11" s="155">
        <v>33.200000000000003</v>
      </c>
      <c r="D11" s="154">
        <v>31.6</v>
      </c>
      <c r="E11" s="154">
        <v>34.799999999999997</v>
      </c>
      <c r="F11" s="167">
        <v>1629</v>
      </c>
      <c r="G11" s="155">
        <v>53.5</v>
      </c>
      <c r="H11" s="154">
        <v>48.6</v>
      </c>
      <c r="I11" s="154">
        <v>58.3</v>
      </c>
      <c r="J11" s="167">
        <v>491</v>
      </c>
      <c r="K11" s="155">
        <v>37.1</v>
      </c>
      <c r="L11" s="154">
        <v>33.299999999999997</v>
      </c>
      <c r="M11" s="154">
        <v>41</v>
      </c>
      <c r="N11" s="167">
        <v>368</v>
      </c>
      <c r="O11" s="155">
        <v>32.200000000000003</v>
      </c>
      <c r="P11" s="154">
        <v>28.6</v>
      </c>
      <c r="Q11" s="154">
        <v>35.700000000000003</v>
      </c>
      <c r="R11" s="167">
        <v>322</v>
      </c>
      <c r="S11" s="155">
        <v>25.2</v>
      </c>
      <c r="T11" s="154">
        <v>22.1</v>
      </c>
      <c r="U11" s="154">
        <v>28.2</v>
      </c>
      <c r="V11" s="167">
        <v>259</v>
      </c>
      <c r="W11" s="155">
        <v>20</v>
      </c>
      <c r="X11" s="154">
        <v>17.100000000000001</v>
      </c>
      <c r="Y11" s="154">
        <v>22.9</v>
      </c>
      <c r="Z11" s="167">
        <v>189</v>
      </c>
      <c r="AA11" s="143">
        <v>2012</v>
      </c>
    </row>
    <row r="12" spans="1:27" x14ac:dyDescent="0.2">
      <c r="A12" s="152"/>
      <c r="B12" s="151">
        <v>2013</v>
      </c>
      <c r="C12" s="155">
        <v>33.700000000000003</v>
      </c>
      <c r="D12" s="154">
        <v>32.1</v>
      </c>
      <c r="E12" s="154">
        <v>35.4</v>
      </c>
      <c r="F12" s="167">
        <v>1664</v>
      </c>
      <c r="G12" s="155">
        <v>52.3</v>
      </c>
      <c r="H12" s="154">
        <v>47.5</v>
      </c>
      <c r="I12" s="154">
        <v>57.1</v>
      </c>
      <c r="J12" s="167">
        <v>475</v>
      </c>
      <c r="K12" s="155">
        <v>41.1</v>
      </c>
      <c r="L12" s="154">
        <v>37.1</v>
      </c>
      <c r="M12" s="154">
        <v>45.1</v>
      </c>
      <c r="N12" s="167">
        <v>407</v>
      </c>
      <c r="O12" s="155">
        <v>31.8</v>
      </c>
      <c r="P12" s="154">
        <v>28.2</v>
      </c>
      <c r="Q12" s="154">
        <v>35.299999999999997</v>
      </c>
      <c r="R12" s="167">
        <v>319</v>
      </c>
      <c r="S12" s="155">
        <v>23.8</v>
      </c>
      <c r="T12" s="154">
        <v>20.8</v>
      </c>
      <c r="U12" s="154">
        <v>26.8</v>
      </c>
      <c r="V12" s="167">
        <v>245</v>
      </c>
      <c r="W12" s="155">
        <v>22</v>
      </c>
      <c r="X12" s="154">
        <v>19</v>
      </c>
      <c r="Y12" s="154">
        <v>24.9</v>
      </c>
      <c r="Z12" s="167">
        <v>218</v>
      </c>
      <c r="AA12" s="143">
        <v>2013</v>
      </c>
    </row>
    <row r="13" spans="1:27" x14ac:dyDescent="0.2">
      <c r="A13" s="152"/>
      <c r="B13" s="151">
        <v>2014</v>
      </c>
      <c r="C13" s="155">
        <v>35</v>
      </c>
      <c r="D13" s="154">
        <v>33.299999999999997</v>
      </c>
      <c r="E13" s="154">
        <v>36.6</v>
      </c>
      <c r="F13" s="167">
        <v>1750</v>
      </c>
      <c r="G13" s="155">
        <v>55.7</v>
      </c>
      <c r="H13" s="154">
        <v>50.9</v>
      </c>
      <c r="I13" s="154">
        <v>60.5</v>
      </c>
      <c r="J13" s="167">
        <v>537</v>
      </c>
      <c r="K13" s="155">
        <v>36.799999999999997</v>
      </c>
      <c r="L13" s="154">
        <v>33</v>
      </c>
      <c r="M13" s="154">
        <v>40.6</v>
      </c>
      <c r="N13" s="167">
        <v>365</v>
      </c>
      <c r="O13" s="155">
        <v>32.799999999999997</v>
      </c>
      <c r="P13" s="154">
        <v>29.3</v>
      </c>
      <c r="Q13" s="154">
        <v>36.299999999999997</v>
      </c>
      <c r="R13" s="167">
        <v>340</v>
      </c>
      <c r="S13" s="155">
        <v>29.7</v>
      </c>
      <c r="T13" s="154">
        <v>26.4</v>
      </c>
      <c r="U13" s="154">
        <v>33.1</v>
      </c>
      <c r="V13" s="167">
        <v>299</v>
      </c>
      <c r="W13" s="155">
        <v>20.9</v>
      </c>
      <c r="X13" s="154">
        <v>18.100000000000001</v>
      </c>
      <c r="Y13" s="154">
        <v>23.8</v>
      </c>
      <c r="Z13" s="167">
        <v>209</v>
      </c>
      <c r="AA13" s="143">
        <v>2014</v>
      </c>
    </row>
    <row r="14" spans="1:27" x14ac:dyDescent="0.2">
      <c r="A14" s="152"/>
      <c r="B14" s="151">
        <v>2015</v>
      </c>
      <c r="C14" s="155">
        <v>37.6</v>
      </c>
      <c r="D14" s="154">
        <v>35.9</v>
      </c>
      <c r="E14" s="154">
        <v>39.4</v>
      </c>
      <c r="F14" s="167">
        <v>1892</v>
      </c>
      <c r="G14" s="155">
        <v>63.9</v>
      </c>
      <c r="H14" s="154">
        <v>58.8</v>
      </c>
      <c r="I14" s="154">
        <v>69.099999999999994</v>
      </c>
      <c r="J14" s="167">
        <v>611</v>
      </c>
      <c r="K14" s="155">
        <v>40.9</v>
      </c>
      <c r="L14" s="154">
        <v>36.9</v>
      </c>
      <c r="M14" s="154">
        <v>44.9</v>
      </c>
      <c r="N14" s="167">
        <v>410</v>
      </c>
      <c r="O14" s="155">
        <v>37.200000000000003</v>
      </c>
      <c r="P14" s="154">
        <v>33.4</v>
      </c>
      <c r="Q14" s="154">
        <v>40.9</v>
      </c>
      <c r="R14" s="167">
        <v>384</v>
      </c>
      <c r="S14" s="155">
        <v>26.9</v>
      </c>
      <c r="T14" s="154">
        <v>23.7</v>
      </c>
      <c r="U14" s="154">
        <v>30.1</v>
      </c>
      <c r="V14" s="167">
        <v>273</v>
      </c>
      <c r="W14" s="155">
        <v>21.1</v>
      </c>
      <c r="X14" s="154">
        <v>18.3</v>
      </c>
      <c r="Y14" s="154">
        <v>24</v>
      </c>
      <c r="Z14" s="167">
        <v>214</v>
      </c>
      <c r="AA14" s="143">
        <v>2015</v>
      </c>
    </row>
    <row r="15" spans="1:27" x14ac:dyDescent="0.2">
      <c r="A15" s="152"/>
      <c r="B15" s="151">
        <v>2016</v>
      </c>
      <c r="C15" s="155">
        <v>43.6</v>
      </c>
      <c r="D15" s="154">
        <v>41.8</v>
      </c>
      <c r="E15" s="154">
        <v>45.4</v>
      </c>
      <c r="F15" s="167">
        <v>2216</v>
      </c>
      <c r="G15" s="155">
        <v>74.7</v>
      </c>
      <c r="H15" s="154">
        <v>69.2</v>
      </c>
      <c r="I15" s="154">
        <v>80.3</v>
      </c>
      <c r="J15" s="167">
        <v>723</v>
      </c>
      <c r="K15" s="155">
        <v>51.4</v>
      </c>
      <c r="L15" s="154">
        <v>46.9</v>
      </c>
      <c r="M15" s="154">
        <v>55.9</v>
      </c>
      <c r="N15" s="167">
        <v>513</v>
      </c>
      <c r="O15" s="155">
        <v>41.1</v>
      </c>
      <c r="P15" s="154">
        <v>37.200000000000003</v>
      </c>
      <c r="Q15" s="154">
        <v>45</v>
      </c>
      <c r="R15" s="167">
        <v>427</v>
      </c>
      <c r="S15" s="155">
        <v>30.3</v>
      </c>
      <c r="T15" s="154">
        <v>26.9</v>
      </c>
      <c r="U15" s="154">
        <v>33.700000000000003</v>
      </c>
      <c r="V15" s="167">
        <v>311</v>
      </c>
      <c r="W15" s="155">
        <v>23.1</v>
      </c>
      <c r="X15" s="154">
        <v>20.2</v>
      </c>
      <c r="Y15" s="154">
        <v>26.1</v>
      </c>
      <c r="Z15" s="167">
        <v>242</v>
      </c>
      <c r="AA15" s="143">
        <v>2016</v>
      </c>
    </row>
    <row r="16" spans="1:27" x14ac:dyDescent="0.2">
      <c r="A16" s="152"/>
      <c r="B16" s="151">
        <v>2017</v>
      </c>
      <c r="C16" s="153">
        <v>46</v>
      </c>
      <c r="D16" s="153">
        <v>44.1</v>
      </c>
      <c r="E16" s="153">
        <v>47.8</v>
      </c>
      <c r="F16" s="168">
        <v>2348</v>
      </c>
      <c r="G16" s="153">
        <v>83.7</v>
      </c>
      <c r="H16" s="153">
        <v>77.900000000000006</v>
      </c>
      <c r="I16" s="153">
        <v>89.6</v>
      </c>
      <c r="J16" s="168">
        <v>807</v>
      </c>
      <c r="K16" s="153">
        <v>54.8</v>
      </c>
      <c r="L16" s="153">
        <v>50.2</v>
      </c>
      <c r="M16" s="153">
        <v>59.4</v>
      </c>
      <c r="N16" s="168">
        <v>549</v>
      </c>
      <c r="O16" s="153">
        <v>40.1</v>
      </c>
      <c r="P16" s="153">
        <v>36.299999999999997</v>
      </c>
      <c r="Q16" s="153">
        <v>44</v>
      </c>
      <c r="R16" s="168">
        <v>417</v>
      </c>
      <c r="S16" s="153">
        <v>29.9</v>
      </c>
      <c r="T16" s="153">
        <v>26.6</v>
      </c>
      <c r="U16" s="153">
        <v>33.200000000000003</v>
      </c>
      <c r="V16" s="168">
        <v>317</v>
      </c>
      <c r="W16" s="153">
        <v>24.6</v>
      </c>
      <c r="X16" s="153">
        <v>21.6</v>
      </c>
      <c r="Y16" s="153">
        <v>27.6</v>
      </c>
      <c r="Z16" s="168">
        <v>258</v>
      </c>
      <c r="AA16" s="143">
        <v>2017</v>
      </c>
    </row>
    <row r="17" spans="1:27" x14ac:dyDescent="0.2">
      <c r="A17" s="152"/>
      <c r="B17" s="151">
        <v>2018</v>
      </c>
      <c r="C17" s="153">
        <v>48.8</v>
      </c>
      <c r="D17" s="153">
        <v>46.9</v>
      </c>
      <c r="E17" s="153">
        <v>50.7</v>
      </c>
      <c r="F17" s="168">
        <v>2512</v>
      </c>
      <c r="G17" s="153">
        <v>96.7</v>
      </c>
      <c r="H17" s="153">
        <v>90.4</v>
      </c>
      <c r="I17" s="153">
        <v>102.9</v>
      </c>
      <c r="J17" s="168">
        <v>934</v>
      </c>
      <c r="K17" s="153">
        <v>56.9</v>
      </c>
      <c r="L17" s="153">
        <v>52.2</v>
      </c>
      <c r="M17" s="153">
        <v>61.6</v>
      </c>
      <c r="N17" s="168">
        <v>569</v>
      </c>
      <c r="O17" s="153">
        <v>43</v>
      </c>
      <c r="P17" s="153">
        <v>39</v>
      </c>
      <c r="Q17" s="153">
        <v>47</v>
      </c>
      <c r="R17" s="168">
        <v>450</v>
      </c>
      <c r="S17" s="153">
        <v>28.7</v>
      </c>
      <c r="T17" s="153">
        <v>25.4</v>
      </c>
      <c r="U17" s="153">
        <v>31.9</v>
      </c>
      <c r="V17" s="168">
        <v>304</v>
      </c>
      <c r="W17" s="153">
        <v>23.8</v>
      </c>
      <c r="X17" s="153">
        <v>20.8</v>
      </c>
      <c r="Y17" s="153">
        <v>26.7</v>
      </c>
      <c r="Z17" s="168">
        <v>255</v>
      </c>
      <c r="AA17" s="143">
        <v>2018</v>
      </c>
    </row>
    <row r="18" spans="1:27" x14ac:dyDescent="0.2">
      <c r="A18" s="152"/>
      <c r="B18" s="151">
        <v>2019</v>
      </c>
      <c r="C18" s="153">
        <v>52.4</v>
      </c>
      <c r="D18" s="153">
        <v>50.4</v>
      </c>
      <c r="E18" s="153">
        <v>54.3</v>
      </c>
      <c r="F18" s="168">
        <v>2726</v>
      </c>
      <c r="G18" s="153">
        <v>103.5</v>
      </c>
      <c r="H18" s="153">
        <v>97</v>
      </c>
      <c r="I18" s="153">
        <v>110</v>
      </c>
      <c r="J18" s="168">
        <v>999</v>
      </c>
      <c r="K18" s="153">
        <v>62.9</v>
      </c>
      <c r="L18" s="153">
        <v>58</v>
      </c>
      <c r="M18" s="153">
        <v>67.8</v>
      </c>
      <c r="N18" s="168">
        <v>637</v>
      </c>
      <c r="O18" s="153">
        <v>43.8</v>
      </c>
      <c r="P18" s="153">
        <v>39.799999999999997</v>
      </c>
      <c r="Q18" s="153">
        <v>47.9</v>
      </c>
      <c r="R18" s="168">
        <v>465</v>
      </c>
      <c r="S18" s="153">
        <v>33.700000000000003</v>
      </c>
      <c r="T18" s="153">
        <v>30.3</v>
      </c>
      <c r="U18" s="153">
        <v>37.200000000000003</v>
      </c>
      <c r="V18" s="168">
        <v>370</v>
      </c>
      <c r="W18" s="153">
        <v>23</v>
      </c>
      <c r="X18" s="153">
        <v>20.100000000000001</v>
      </c>
      <c r="Y18" s="153">
        <v>25.8</v>
      </c>
      <c r="Z18" s="168">
        <v>255</v>
      </c>
      <c r="AA18" s="143">
        <v>2019</v>
      </c>
    </row>
    <row r="19" spans="1:27" x14ac:dyDescent="0.2">
      <c r="A19" s="152"/>
      <c r="B19" s="151">
        <v>2020</v>
      </c>
      <c r="C19" s="153">
        <v>52.6</v>
      </c>
      <c r="D19" s="153">
        <v>50.6</v>
      </c>
      <c r="E19" s="153">
        <v>54.5</v>
      </c>
      <c r="F19" s="168">
        <v>2759</v>
      </c>
      <c r="G19" s="153">
        <v>102.7</v>
      </c>
      <c r="H19" s="153">
        <v>96.3</v>
      </c>
      <c r="I19" s="153">
        <v>109.1</v>
      </c>
      <c r="J19" s="168">
        <v>1014</v>
      </c>
      <c r="K19" s="153">
        <v>60.8</v>
      </c>
      <c r="L19" s="153">
        <v>56</v>
      </c>
      <c r="M19" s="153">
        <v>65.599999999999994</v>
      </c>
      <c r="N19" s="168">
        <v>621</v>
      </c>
      <c r="O19" s="153">
        <v>47</v>
      </c>
      <c r="P19" s="153">
        <v>42.8</v>
      </c>
      <c r="Q19" s="153">
        <v>51.1</v>
      </c>
      <c r="R19" s="168">
        <v>497</v>
      </c>
      <c r="S19" s="153">
        <v>32.200000000000003</v>
      </c>
      <c r="T19" s="153">
        <v>28.8</v>
      </c>
      <c r="U19" s="153">
        <v>35.5</v>
      </c>
      <c r="V19" s="168">
        <v>353</v>
      </c>
      <c r="W19" s="153">
        <v>24.9</v>
      </c>
      <c r="X19" s="153">
        <v>22</v>
      </c>
      <c r="Y19" s="153">
        <v>27.9</v>
      </c>
      <c r="Z19" s="168">
        <v>274</v>
      </c>
      <c r="AA19" s="143">
        <v>2020</v>
      </c>
    </row>
    <row r="20" spans="1:27" x14ac:dyDescent="0.2">
      <c r="A20" s="152"/>
      <c r="B20" s="151"/>
      <c r="C20" s="150"/>
      <c r="D20" s="149"/>
      <c r="E20" s="149"/>
      <c r="F20" s="144"/>
      <c r="G20" s="150"/>
      <c r="H20" s="149"/>
      <c r="I20" s="149"/>
      <c r="J20" s="144"/>
      <c r="K20" s="150"/>
      <c r="L20" s="149"/>
      <c r="M20" s="149"/>
      <c r="N20" s="144"/>
      <c r="O20" s="150"/>
      <c r="P20" s="149"/>
      <c r="Q20" s="149"/>
      <c r="R20" s="144"/>
      <c r="S20" s="150"/>
      <c r="T20" s="149"/>
      <c r="U20" s="149"/>
      <c r="V20" s="144"/>
      <c r="W20" s="150"/>
      <c r="X20" s="149"/>
      <c r="Y20" s="149"/>
      <c r="Z20" s="144"/>
      <c r="AA20" s="143"/>
    </row>
    <row r="21" spans="1:27" x14ac:dyDescent="0.2">
      <c r="A21" s="185" t="s">
        <v>186</v>
      </c>
      <c r="B21" s="186"/>
      <c r="C21" s="172">
        <f>C19/C10-1</f>
        <v>0.51585014409221897</v>
      </c>
      <c r="D21" s="173"/>
      <c r="E21" s="173"/>
      <c r="F21" s="144"/>
      <c r="G21" s="172">
        <f>G19/G10-1</f>
        <v>0.95992366412213759</v>
      </c>
      <c r="H21" s="173"/>
      <c r="I21" s="173"/>
      <c r="J21" s="144"/>
      <c r="K21" s="172">
        <f>K19/K10-1</f>
        <v>0.61702127659574457</v>
      </c>
      <c r="L21" s="173"/>
      <c r="M21" s="173"/>
      <c r="N21" s="144"/>
      <c r="O21" s="172">
        <f>O19/O10-1</f>
        <v>0.39465875370919878</v>
      </c>
      <c r="P21" s="173"/>
      <c r="Q21" s="173"/>
      <c r="R21" s="144"/>
      <c r="S21" s="172">
        <f>S19/S10-1</f>
        <v>0.17518248175182505</v>
      </c>
      <c r="T21" s="173"/>
      <c r="U21" s="173"/>
      <c r="V21" s="144"/>
      <c r="W21" s="172">
        <f>W19/W10-1</f>
        <v>5.9574468085106247E-2</v>
      </c>
      <c r="X21" s="173"/>
      <c r="Y21" s="173"/>
      <c r="Z21" s="144"/>
      <c r="AA21" s="148" t="s">
        <v>186</v>
      </c>
    </row>
    <row r="22" spans="1:27" x14ac:dyDescent="0.2">
      <c r="A22" s="185" t="s">
        <v>187</v>
      </c>
      <c r="B22" s="186"/>
      <c r="C22" s="172">
        <f>C19/C18-1</f>
        <v>3.8167938931297218E-3</v>
      </c>
      <c r="D22" s="173"/>
      <c r="E22" s="173"/>
      <c r="F22" s="144"/>
      <c r="G22" s="172">
        <f>G19/G18-1</f>
        <v>-7.7294685990337841E-3</v>
      </c>
      <c r="H22" s="173"/>
      <c r="I22" s="173"/>
      <c r="J22" s="144"/>
      <c r="K22" s="172">
        <f>K19/K18-1</f>
        <v>-3.3386327503974633E-2</v>
      </c>
      <c r="L22" s="173"/>
      <c r="M22" s="173"/>
      <c r="N22" s="144"/>
      <c r="O22" s="172">
        <f>O19/O18-1</f>
        <v>7.3059360730593603E-2</v>
      </c>
      <c r="P22" s="173"/>
      <c r="Q22" s="173"/>
      <c r="R22" s="144"/>
      <c r="S22" s="172">
        <f>S19/S18-1</f>
        <v>-4.451038575667654E-2</v>
      </c>
      <c r="T22" s="173"/>
      <c r="U22" s="173"/>
      <c r="V22" s="144"/>
      <c r="W22" s="172">
        <f>W19/W18-1</f>
        <v>8.260869565217388E-2</v>
      </c>
      <c r="X22" s="173"/>
      <c r="Y22" s="173"/>
      <c r="Z22" s="144"/>
      <c r="AA22" s="143" t="s">
        <v>187</v>
      </c>
    </row>
    <row r="23" spans="1:27" x14ac:dyDescent="0.2">
      <c r="A23" s="147"/>
      <c r="B23" s="143"/>
      <c r="C23" s="146"/>
      <c r="D23" s="145"/>
      <c r="E23" s="145"/>
      <c r="F23" s="144"/>
      <c r="G23" s="146"/>
      <c r="H23" s="145"/>
      <c r="I23" s="145"/>
      <c r="J23" s="144"/>
      <c r="K23" s="146"/>
      <c r="L23" s="145"/>
      <c r="M23" s="145"/>
      <c r="N23" s="144"/>
      <c r="O23" s="146"/>
      <c r="P23" s="145"/>
      <c r="Q23" s="145"/>
      <c r="R23" s="144"/>
      <c r="S23" s="146"/>
      <c r="T23" s="145"/>
      <c r="U23" s="145"/>
      <c r="V23" s="144"/>
      <c r="W23" s="146"/>
      <c r="X23" s="145"/>
      <c r="Y23" s="145"/>
      <c r="Z23" s="144"/>
      <c r="AA23" s="143"/>
    </row>
    <row r="24" spans="1:27" x14ac:dyDescent="0.2">
      <c r="A24" s="147"/>
      <c r="B24" s="143"/>
      <c r="C24" s="146"/>
      <c r="D24" s="145"/>
      <c r="E24" s="145"/>
      <c r="F24" s="144"/>
      <c r="G24" s="146"/>
      <c r="H24" s="145"/>
      <c r="I24" s="145"/>
      <c r="J24" s="144"/>
      <c r="K24" s="146"/>
      <c r="L24" s="145"/>
      <c r="M24" s="145"/>
      <c r="N24" s="144"/>
      <c r="O24" s="146"/>
      <c r="P24" s="145"/>
      <c r="Q24" s="145"/>
      <c r="R24" s="144"/>
      <c r="S24" s="146"/>
      <c r="T24" s="145"/>
      <c r="U24" s="145"/>
      <c r="V24" s="144"/>
      <c r="W24" s="146"/>
      <c r="X24" s="145"/>
      <c r="Y24" s="145"/>
      <c r="Z24" s="144"/>
      <c r="AA24" s="143"/>
    </row>
    <row r="25" spans="1:27" x14ac:dyDescent="0.2">
      <c r="A25" s="183"/>
      <c r="B25" s="184"/>
      <c r="C25" s="142"/>
      <c r="D25" s="141"/>
      <c r="E25" s="141"/>
      <c r="F25" s="140"/>
      <c r="G25" s="142"/>
      <c r="H25" s="141"/>
      <c r="I25" s="141"/>
      <c r="J25" s="140"/>
      <c r="K25" s="142"/>
      <c r="L25" s="141"/>
      <c r="M25" s="141"/>
      <c r="N25" s="140"/>
      <c r="O25" s="142"/>
      <c r="P25" s="141"/>
      <c r="Q25" s="141"/>
      <c r="R25" s="140"/>
      <c r="S25" s="142"/>
      <c r="T25" s="141"/>
      <c r="U25" s="141"/>
      <c r="V25" s="140"/>
      <c r="W25" s="142"/>
      <c r="X25" s="141"/>
      <c r="Y25" s="141"/>
      <c r="Z25" s="140"/>
      <c r="AA25" s="139"/>
    </row>
    <row r="26" spans="1:27" ht="12" customHeight="1" x14ac:dyDescent="0.2">
      <c r="A26" s="250"/>
      <c r="B26" s="250"/>
      <c r="C26" s="250"/>
      <c r="D26" s="250"/>
      <c r="E26" s="250"/>
      <c r="F26" s="250"/>
      <c r="G26" s="250"/>
      <c r="H26" s="250"/>
      <c r="I26" s="250"/>
      <c r="J26" s="250"/>
      <c r="K26" s="250"/>
      <c r="L26" s="250"/>
      <c r="M26" s="250"/>
    </row>
    <row r="27" spans="1:27" ht="12" customHeight="1" x14ac:dyDescent="0.2">
      <c r="A27" s="251" t="s">
        <v>126</v>
      </c>
      <c r="B27" s="250"/>
      <c r="C27" s="250"/>
      <c r="D27" s="250"/>
      <c r="E27" s="250"/>
      <c r="F27" s="250"/>
      <c r="G27" s="250"/>
      <c r="H27" s="250"/>
      <c r="I27" s="250"/>
      <c r="J27" s="250"/>
      <c r="K27" s="250"/>
      <c r="L27" s="250"/>
      <c r="M27" s="250"/>
    </row>
    <row r="28" spans="1:27" ht="12" customHeight="1" x14ac:dyDescent="0.2">
      <c r="A28" s="197" t="s">
        <v>171</v>
      </c>
      <c r="B28" s="197"/>
      <c r="C28" s="197"/>
      <c r="D28" s="197"/>
      <c r="E28" s="197"/>
      <c r="F28" s="197"/>
      <c r="G28" s="197"/>
      <c r="H28" s="197"/>
      <c r="I28" s="197"/>
      <c r="J28" s="197"/>
      <c r="K28" s="197"/>
      <c r="L28" s="197"/>
      <c r="M28" s="197"/>
      <c r="N28" s="138"/>
      <c r="O28" s="138"/>
      <c r="P28" s="138"/>
    </row>
    <row r="29" spans="1:27" ht="12" customHeight="1" x14ac:dyDescent="0.2">
      <c r="A29" s="196"/>
      <c r="B29" s="196"/>
      <c r="C29" s="196"/>
      <c r="D29" s="196"/>
      <c r="E29" s="196"/>
      <c r="F29" s="196"/>
      <c r="G29" s="196"/>
      <c r="H29" s="196"/>
      <c r="I29" s="196"/>
      <c r="J29" s="196"/>
      <c r="K29" s="196"/>
      <c r="L29" s="196"/>
      <c r="M29" s="196"/>
      <c r="N29" s="138"/>
      <c r="O29" s="138"/>
      <c r="P29" s="138"/>
    </row>
    <row r="30" spans="1:27" ht="12" customHeight="1" x14ac:dyDescent="0.2">
      <c r="A30" s="182" t="s">
        <v>188</v>
      </c>
      <c r="B30" s="182"/>
      <c r="C30" s="252"/>
      <c r="D30" s="252"/>
      <c r="E30" s="252"/>
      <c r="F30" s="252"/>
      <c r="G30" s="252"/>
      <c r="H30" s="252"/>
      <c r="I30" s="252"/>
      <c r="J30" s="252"/>
      <c r="K30" s="252"/>
      <c r="L30" s="252"/>
      <c r="M30" s="252"/>
      <c r="N30" s="138"/>
      <c r="O30" s="138"/>
      <c r="P30" s="138"/>
    </row>
    <row r="31" spans="1:27" ht="12" customHeight="1" x14ac:dyDescent="0.2"/>
    <row r="32" spans="1:27"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sheetData>
  <mergeCells count="55">
    <mergeCell ref="A29:M29"/>
    <mergeCell ref="E8:E9"/>
    <mergeCell ref="F8:F9"/>
    <mergeCell ref="G8:G9"/>
    <mergeCell ref="K7:N7"/>
    <mergeCell ref="C8:C9"/>
    <mergeCell ref="D8:D9"/>
    <mergeCell ref="A28:M28"/>
    <mergeCell ref="A8:B9"/>
    <mergeCell ref="AA8:AA9"/>
    <mergeCell ref="A21:B21"/>
    <mergeCell ref="C21:E21"/>
    <mergeCell ref="G21:I21"/>
    <mergeCell ref="K21:M21"/>
    <mergeCell ref="O21:Q21"/>
    <mergeCell ref="S21:U21"/>
    <mergeCell ref="W21:Y21"/>
    <mergeCell ref="T8:T9"/>
    <mergeCell ref="U8:U9"/>
    <mergeCell ref="S8:S9"/>
    <mergeCell ref="H8:H9"/>
    <mergeCell ref="I8:I9"/>
    <mergeCell ref="J8:J9"/>
    <mergeCell ref="K8:K9"/>
    <mergeCell ref="L8:L9"/>
    <mergeCell ref="A1:L1"/>
    <mergeCell ref="N1:O1"/>
    <mergeCell ref="A30:B30"/>
    <mergeCell ref="S22:U22"/>
    <mergeCell ref="W22:Y22"/>
    <mergeCell ref="A25:B25"/>
    <mergeCell ref="A22:B22"/>
    <mergeCell ref="C22:E22"/>
    <mergeCell ref="G22:I22"/>
    <mergeCell ref="K22:M22"/>
    <mergeCell ref="V8:V9"/>
    <mergeCell ref="W8:W9"/>
    <mergeCell ref="X8:X9"/>
    <mergeCell ref="Y8:Y9"/>
    <mergeCell ref="N8:N9"/>
    <mergeCell ref="O8:O9"/>
    <mergeCell ref="O22:Q22"/>
    <mergeCell ref="S7:V7"/>
    <mergeCell ref="W7:Z7"/>
    <mergeCell ref="Z8:Z9"/>
    <mergeCell ref="P8:P9"/>
    <mergeCell ref="M8:M9"/>
    <mergeCell ref="A6:C6"/>
    <mergeCell ref="A7:B7"/>
    <mergeCell ref="C7:F7"/>
    <mergeCell ref="G7:J7"/>
    <mergeCell ref="Q8:Q9"/>
    <mergeCell ref="R8:R9"/>
    <mergeCell ref="O7:R7"/>
    <mergeCell ref="A3:J3"/>
  </mergeCells>
  <hyperlinks>
    <hyperlink ref="N1:O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6"/>
  <sheetViews>
    <sheetView zoomScaleNormal="100" workbookViewId="0">
      <selection sqref="A1:J1"/>
    </sheetView>
  </sheetViews>
  <sheetFormatPr defaultColWidth="9.140625" defaultRowHeight="12.75" x14ac:dyDescent="0.2"/>
  <cols>
    <col min="1" max="1" width="25.5703125" style="15" customWidth="1"/>
    <col min="2" max="3" width="11.7109375" style="15" customWidth="1"/>
    <col min="4" max="4" width="2.7109375" style="15" customWidth="1"/>
    <col min="5" max="7" width="11.7109375" style="15" customWidth="1"/>
    <col min="8" max="9" width="11.7109375" style="17" customWidth="1"/>
    <col min="10" max="10" width="2.140625" style="15" customWidth="1"/>
    <col min="11" max="11" width="13.140625" style="15" customWidth="1"/>
    <col min="12" max="16384" width="9.140625" style="15"/>
  </cols>
  <sheetData>
    <row r="1" spans="1:15" ht="18" customHeight="1" x14ac:dyDescent="0.2">
      <c r="A1" s="202" t="s">
        <v>160</v>
      </c>
      <c r="B1" s="202"/>
      <c r="C1" s="202"/>
      <c r="D1" s="202"/>
      <c r="E1" s="202"/>
      <c r="F1" s="202"/>
      <c r="G1" s="202"/>
      <c r="H1" s="202"/>
      <c r="I1" s="202"/>
      <c r="J1" s="202"/>
      <c r="L1" s="256" t="s">
        <v>185</v>
      </c>
      <c r="M1" s="256"/>
      <c r="N1" s="121"/>
      <c r="O1" s="121"/>
    </row>
    <row r="2" spans="1:15" ht="15" customHeight="1" x14ac:dyDescent="0.2"/>
    <row r="3" spans="1:15" ht="13.5" thickBot="1" x14ac:dyDescent="0.25">
      <c r="A3" s="18"/>
      <c r="B3" s="169" t="s">
        <v>103</v>
      </c>
      <c r="C3" s="169"/>
      <c r="D3" s="20"/>
      <c r="E3" s="170" t="s">
        <v>2</v>
      </c>
      <c r="F3" s="170"/>
      <c r="G3" s="170" t="s">
        <v>1</v>
      </c>
      <c r="H3" s="170"/>
      <c r="J3" s="21"/>
    </row>
    <row r="4" spans="1:15" x14ac:dyDescent="0.2">
      <c r="A4" s="22"/>
      <c r="B4" s="204" t="s">
        <v>64</v>
      </c>
      <c r="C4" s="206" t="s">
        <v>89</v>
      </c>
      <c r="D4" s="20"/>
      <c r="E4" s="204" t="s">
        <v>86</v>
      </c>
      <c r="F4" s="206" t="s">
        <v>89</v>
      </c>
      <c r="G4" s="204" t="s">
        <v>86</v>
      </c>
      <c r="H4" s="206" t="s">
        <v>89</v>
      </c>
      <c r="J4" s="23"/>
    </row>
    <row r="5" spans="1:15" x14ac:dyDescent="0.2">
      <c r="A5" s="22"/>
      <c r="B5" s="207"/>
      <c r="C5" s="208"/>
      <c r="D5" s="20"/>
      <c r="E5" s="207"/>
      <c r="F5" s="208"/>
      <c r="G5" s="207"/>
      <c r="H5" s="208"/>
      <c r="J5" s="23"/>
    </row>
    <row r="6" spans="1:15" x14ac:dyDescent="0.2">
      <c r="A6" s="22"/>
      <c r="B6" s="207"/>
      <c r="C6" s="208"/>
      <c r="D6" s="20"/>
      <c r="E6" s="207"/>
      <c r="F6" s="208"/>
      <c r="G6" s="207"/>
      <c r="H6" s="208"/>
      <c r="J6" s="23"/>
    </row>
    <row r="7" spans="1:15" x14ac:dyDescent="0.2">
      <c r="A7" s="22"/>
      <c r="B7" s="203"/>
      <c r="C7" s="205"/>
      <c r="D7" s="20"/>
      <c r="E7" s="207"/>
      <c r="F7" s="205"/>
      <c r="G7" s="203"/>
      <c r="H7" s="205"/>
      <c r="J7" s="23"/>
    </row>
    <row r="8" spans="1:15" ht="12.75" customHeight="1" x14ac:dyDescent="0.2">
      <c r="A8" s="22" t="s">
        <v>0</v>
      </c>
      <c r="B8" s="20"/>
      <c r="C8" s="20"/>
      <c r="D8" s="20"/>
      <c r="E8" s="20"/>
      <c r="F8" s="17"/>
      <c r="G8" s="20"/>
      <c r="H8" s="15"/>
      <c r="J8" s="23"/>
    </row>
    <row r="9" spans="1:15" ht="12.75" customHeight="1" x14ac:dyDescent="0.2">
      <c r="A9" s="18">
        <v>1979</v>
      </c>
      <c r="B9" s="24">
        <v>2533</v>
      </c>
      <c r="C9" s="25"/>
      <c r="D9" s="26"/>
      <c r="E9" s="24">
        <v>1083</v>
      </c>
      <c r="G9" s="24">
        <v>1450</v>
      </c>
      <c r="H9" s="15"/>
      <c r="J9" s="27"/>
    </row>
    <row r="10" spans="1:15" ht="12.75" customHeight="1" x14ac:dyDescent="0.2">
      <c r="A10" s="18">
        <v>1980</v>
      </c>
      <c r="B10" s="24">
        <v>2275</v>
      </c>
      <c r="C10" s="25"/>
      <c r="D10" s="26"/>
      <c r="E10" s="24">
        <v>976</v>
      </c>
      <c r="G10" s="24">
        <v>1299</v>
      </c>
      <c r="H10" s="15"/>
      <c r="J10" s="27"/>
    </row>
    <row r="11" spans="1:15" ht="12.75" customHeight="1" x14ac:dyDescent="0.2">
      <c r="A11" s="18">
        <v>1981</v>
      </c>
      <c r="B11" s="24">
        <v>2220</v>
      </c>
      <c r="C11" s="28">
        <f t="shared" ref="C11:C38" si="0">AVERAGE(B9:B13)</f>
        <v>2257.1999999999998</v>
      </c>
      <c r="D11" s="26"/>
      <c r="E11" s="24">
        <v>998</v>
      </c>
      <c r="F11" s="28">
        <f t="shared" ref="F11:F38" si="1">AVERAGE(E9:E13)</f>
        <v>997.4</v>
      </c>
      <c r="G11" s="24">
        <v>1222</v>
      </c>
      <c r="H11" s="28">
        <f t="shared" ref="H11:H39" si="2">AVERAGE(G9:G13)</f>
        <v>1259.8</v>
      </c>
      <c r="J11" s="27"/>
    </row>
    <row r="12" spans="1:15" ht="12.75" customHeight="1" x14ac:dyDescent="0.2">
      <c r="A12" s="18">
        <v>1982</v>
      </c>
      <c r="B12" s="24">
        <v>2213</v>
      </c>
      <c r="C12" s="28">
        <f t="shared" si="0"/>
        <v>2150</v>
      </c>
      <c r="D12" s="26"/>
      <c r="E12" s="24">
        <v>1000</v>
      </c>
      <c r="F12" s="28">
        <f t="shared" si="1"/>
        <v>960.6</v>
      </c>
      <c r="G12" s="24">
        <v>1213</v>
      </c>
      <c r="H12" s="28">
        <f t="shared" si="2"/>
        <v>1189.4000000000001</v>
      </c>
      <c r="J12" s="27"/>
    </row>
    <row r="13" spans="1:15" ht="12.75" customHeight="1" x14ac:dyDescent="0.2">
      <c r="A13" s="18">
        <v>1983</v>
      </c>
      <c r="B13" s="24">
        <v>2045</v>
      </c>
      <c r="C13" s="28">
        <f t="shared" si="0"/>
        <v>2082.1999999999998</v>
      </c>
      <c r="D13" s="26"/>
      <c r="E13" s="24">
        <v>930</v>
      </c>
      <c r="F13" s="28">
        <f t="shared" si="1"/>
        <v>945</v>
      </c>
      <c r="G13" s="24">
        <v>1115</v>
      </c>
      <c r="H13" s="28">
        <f t="shared" si="2"/>
        <v>1137.2</v>
      </c>
      <c r="J13" s="27"/>
    </row>
    <row r="14" spans="1:15" ht="12.75" customHeight="1" x14ac:dyDescent="0.2">
      <c r="A14" s="18">
        <v>1984</v>
      </c>
      <c r="B14" s="24">
        <v>1997</v>
      </c>
      <c r="C14" s="28">
        <f t="shared" si="0"/>
        <v>2042</v>
      </c>
      <c r="D14" s="26"/>
      <c r="E14" s="24">
        <v>899</v>
      </c>
      <c r="F14" s="28">
        <f t="shared" si="1"/>
        <v>921.4</v>
      </c>
      <c r="G14" s="24">
        <v>1098</v>
      </c>
      <c r="H14" s="28">
        <f t="shared" si="2"/>
        <v>1120.5999999999999</v>
      </c>
      <c r="J14" s="27"/>
    </row>
    <row r="15" spans="1:15" ht="12.75" customHeight="1" x14ac:dyDescent="0.2">
      <c r="A15" s="18">
        <v>1985</v>
      </c>
      <c r="B15" s="24">
        <v>1936</v>
      </c>
      <c r="C15" s="28">
        <f t="shared" si="0"/>
        <v>1960.4</v>
      </c>
      <c r="D15" s="26"/>
      <c r="E15" s="24">
        <v>898</v>
      </c>
      <c r="F15" s="28">
        <f t="shared" si="1"/>
        <v>879</v>
      </c>
      <c r="G15" s="24">
        <v>1038</v>
      </c>
      <c r="H15" s="28">
        <f t="shared" si="2"/>
        <v>1081.4000000000001</v>
      </c>
      <c r="J15" s="27"/>
    </row>
    <row r="16" spans="1:15" ht="12.75" customHeight="1" x14ac:dyDescent="0.2">
      <c r="A16" s="18">
        <v>1986</v>
      </c>
      <c r="B16" s="24">
        <v>2019</v>
      </c>
      <c r="C16" s="28">
        <f t="shared" si="0"/>
        <v>1943.4</v>
      </c>
      <c r="D16" s="26"/>
      <c r="E16" s="24">
        <v>880</v>
      </c>
      <c r="F16" s="28">
        <f t="shared" si="1"/>
        <v>854.8</v>
      </c>
      <c r="G16" s="24">
        <v>1139</v>
      </c>
      <c r="H16" s="28">
        <f t="shared" si="2"/>
        <v>1088.5999999999999</v>
      </c>
      <c r="J16" s="27"/>
    </row>
    <row r="17" spans="1:10" ht="12.75" customHeight="1" x14ac:dyDescent="0.2">
      <c r="A17" s="18">
        <v>1987</v>
      </c>
      <c r="B17" s="24">
        <v>1805</v>
      </c>
      <c r="C17" s="28">
        <f t="shared" si="0"/>
        <v>1897.6</v>
      </c>
      <c r="D17" s="26"/>
      <c r="E17" s="24">
        <v>788</v>
      </c>
      <c r="F17" s="28">
        <f t="shared" si="1"/>
        <v>847</v>
      </c>
      <c r="G17" s="24">
        <v>1017</v>
      </c>
      <c r="H17" s="28">
        <f t="shared" si="2"/>
        <v>1050.5999999999999</v>
      </c>
      <c r="J17" s="27"/>
    </row>
    <row r="18" spans="1:10" ht="12.75" customHeight="1" x14ac:dyDescent="0.2">
      <c r="A18" s="18">
        <v>1988</v>
      </c>
      <c r="B18" s="24">
        <v>1960</v>
      </c>
      <c r="C18" s="28">
        <f t="shared" si="0"/>
        <v>1849.2</v>
      </c>
      <c r="D18" s="26"/>
      <c r="E18" s="24">
        <v>809</v>
      </c>
      <c r="F18" s="28">
        <f t="shared" si="1"/>
        <v>813</v>
      </c>
      <c r="G18" s="24">
        <v>1151</v>
      </c>
      <c r="H18" s="28">
        <f t="shared" si="2"/>
        <v>1036.2</v>
      </c>
      <c r="J18" s="27"/>
    </row>
    <row r="19" spans="1:10" ht="12.75" customHeight="1" x14ac:dyDescent="0.2">
      <c r="A19" s="18">
        <v>1989</v>
      </c>
      <c r="B19" s="24">
        <v>1768</v>
      </c>
      <c r="C19" s="28">
        <f t="shared" si="0"/>
        <v>1773.8</v>
      </c>
      <c r="D19" s="26"/>
      <c r="E19" s="24">
        <v>860</v>
      </c>
      <c r="F19" s="28">
        <f t="shared" si="1"/>
        <v>787.2</v>
      </c>
      <c r="G19" s="24">
        <v>908</v>
      </c>
      <c r="H19" s="28">
        <f t="shared" si="2"/>
        <v>986.6</v>
      </c>
      <c r="J19" s="27"/>
    </row>
    <row r="20" spans="1:10" ht="12.75" customHeight="1" x14ac:dyDescent="0.2">
      <c r="A20" s="18">
        <v>1990</v>
      </c>
      <c r="B20" s="24">
        <v>1694</v>
      </c>
      <c r="C20" s="28">
        <f t="shared" si="0"/>
        <v>1713.8</v>
      </c>
      <c r="D20" s="26"/>
      <c r="E20" s="24">
        <v>728</v>
      </c>
      <c r="F20" s="28">
        <f t="shared" si="1"/>
        <v>766.4</v>
      </c>
      <c r="G20" s="24">
        <v>966</v>
      </c>
      <c r="H20" s="28">
        <f t="shared" si="2"/>
        <v>947.4</v>
      </c>
      <c r="J20" s="27"/>
    </row>
    <row r="21" spans="1:10" ht="12.75" customHeight="1" x14ac:dyDescent="0.2">
      <c r="A21" s="18">
        <v>1991</v>
      </c>
      <c r="B21" s="24">
        <v>1642</v>
      </c>
      <c r="C21" s="28">
        <f t="shared" si="0"/>
        <v>1600</v>
      </c>
      <c r="D21" s="26"/>
      <c r="E21" s="24">
        <v>751</v>
      </c>
      <c r="F21" s="28">
        <f t="shared" si="1"/>
        <v>734.6</v>
      </c>
      <c r="G21" s="24">
        <v>891</v>
      </c>
      <c r="H21" s="28">
        <f t="shared" si="2"/>
        <v>865.4</v>
      </c>
      <c r="J21" s="27"/>
    </row>
    <row r="22" spans="1:10" ht="12.75" customHeight="1" x14ac:dyDescent="0.2">
      <c r="A22" s="18">
        <v>1992</v>
      </c>
      <c r="B22" s="24">
        <v>1505</v>
      </c>
      <c r="C22" s="28">
        <f t="shared" si="0"/>
        <v>1518.8</v>
      </c>
      <c r="D22" s="26"/>
      <c r="E22" s="24">
        <v>684</v>
      </c>
      <c r="F22" s="28">
        <f t="shared" si="1"/>
        <v>680.2</v>
      </c>
      <c r="G22" s="24">
        <v>821</v>
      </c>
      <c r="H22" s="28">
        <f t="shared" si="2"/>
        <v>838.6</v>
      </c>
      <c r="J22" s="27"/>
    </row>
    <row r="23" spans="1:10" ht="12.75" customHeight="1" x14ac:dyDescent="0.2">
      <c r="A23" s="18">
        <v>1993</v>
      </c>
      <c r="B23" s="24">
        <v>1391</v>
      </c>
      <c r="C23" s="28">
        <f t="shared" si="0"/>
        <v>1455.4</v>
      </c>
      <c r="D23" s="26"/>
      <c r="E23" s="24">
        <v>650</v>
      </c>
      <c r="F23" s="28">
        <f t="shared" si="1"/>
        <v>664.6</v>
      </c>
      <c r="G23" s="24">
        <v>741</v>
      </c>
      <c r="H23" s="28">
        <f t="shared" si="2"/>
        <v>790.8</v>
      </c>
      <c r="J23" s="27"/>
    </row>
    <row r="24" spans="1:10" ht="12.75" customHeight="1" x14ac:dyDescent="0.2">
      <c r="A24" s="18">
        <v>1994</v>
      </c>
      <c r="B24" s="24">
        <v>1362</v>
      </c>
      <c r="C24" s="28">
        <f t="shared" si="0"/>
        <v>1401.2</v>
      </c>
      <c r="D24" s="26"/>
      <c r="E24" s="24">
        <v>588</v>
      </c>
      <c r="F24" s="28">
        <f t="shared" si="1"/>
        <v>642.79999999999995</v>
      </c>
      <c r="G24" s="24">
        <v>774</v>
      </c>
      <c r="H24" s="28">
        <f t="shared" si="2"/>
        <v>758.4</v>
      </c>
      <c r="J24" s="27"/>
    </row>
    <row r="25" spans="1:10" ht="12.75" customHeight="1" x14ac:dyDescent="0.2">
      <c r="A25" s="18">
        <v>1995</v>
      </c>
      <c r="B25" s="24">
        <v>1377</v>
      </c>
      <c r="C25" s="28">
        <f t="shared" si="0"/>
        <v>1360</v>
      </c>
      <c r="D25" s="26"/>
      <c r="E25" s="24">
        <v>650</v>
      </c>
      <c r="F25" s="28">
        <f t="shared" si="1"/>
        <v>629.4</v>
      </c>
      <c r="G25" s="24">
        <v>727</v>
      </c>
      <c r="H25" s="28">
        <f t="shared" si="2"/>
        <v>730.6</v>
      </c>
      <c r="J25" s="27"/>
    </row>
    <row r="26" spans="1:10" ht="12.75" customHeight="1" x14ac:dyDescent="0.2">
      <c r="A26" s="18">
        <v>1996</v>
      </c>
      <c r="B26" s="24">
        <v>1371</v>
      </c>
      <c r="C26" s="28">
        <f t="shared" si="0"/>
        <v>1342.4</v>
      </c>
      <c r="D26" s="26"/>
      <c r="E26" s="24">
        <v>642</v>
      </c>
      <c r="F26" s="28">
        <f t="shared" si="1"/>
        <v>619</v>
      </c>
      <c r="G26" s="24">
        <v>729</v>
      </c>
      <c r="H26" s="28">
        <f t="shared" si="2"/>
        <v>723.4</v>
      </c>
      <c r="J26" s="27"/>
    </row>
    <row r="27" spans="1:10" ht="12.75" customHeight="1" x14ac:dyDescent="0.2">
      <c r="A27" s="18">
        <v>1997</v>
      </c>
      <c r="B27" s="24">
        <v>1299</v>
      </c>
      <c r="C27" s="28">
        <f t="shared" si="0"/>
        <v>1341.8</v>
      </c>
      <c r="D27" s="26"/>
      <c r="E27" s="24">
        <v>617</v>
      </c>
      <c r="F27" s="28">
        <f t="shared" si="1"/>
        <v>633.79999999999995</v>
      </c>
      <c r="G27" s="24">
        <v>682</v>
      </c>
      <c r="H27" s="28">
        <f t="shared" si="2"/>
        <v>708</v>
      </c>
      <c r="J27" s="27"/>
    </row>
    <row r="28" spans="1:10" ht="12.75" customHeight="1" x14ac:dyDescent="0.2">
      <c r="A28" s="18">
        <v>1998</v>
      </c>
      <c r="B28" s="24">
        <v>1303</v>
      </c>
      <c r="C28" s="28">
        <f t="shared" si="0"/>
        <v>1334.6</v>
      </c>
      <c r="D28" s="26"/>
      <c r="E28" s="24">
        <v>598</v>
      </c>
      <c r="F28" s="28">
        <f t="shared" si="1"/>
        <v>630.20000000000005</v>
      </c>
      <c r="G28" s="24">
        <v>705</v>
      </c>
      <c r="H28" s="28">
        <f t="shared" si="2"/>
        <v>704.4</v>
      </c>
      <c r="J28" s="27"/>
    </row>
    <row r="29" spans="1:10" ht="12.75" customHeight="1" x14ac:dyDescent="0.2">
      <c r="A29" s="18">
        <v>1999</v>
      </c>
      <c r="B29" s="24">
        <v>1359</v>
      </c>
      <c r="C29" s="28">
        <f t="shared" si="0"/>
        <v>1330.4</v>
      </c>
      <c r="D29" s="26"/>
      <c r="E29" s="24">
        <v>662</v>
      </c>
      <c r="F29" s="28">
        <f t="shared" si="1"/>
        <v>622</v>
      </c>
      <c r="G29" s="24">
        <v>697</v>
      </c>
      <c r="H29" s="28">
        <f t="shared" si="2"/>
        <v>708.4</v>
      </c>
      <c r="J29" s="27"/>
    </row>
    <row r="30" spans="1:10" ht="12.75" customHeight="1" x14ac:dyDescent="0.2">
      <c r="A30" s="18">
        <v>2000</v>
      </c>
      <c r="B30" s="24">
        <v>1341</v>
      </c>
      <c r="C30" s="28">
        <f t="shared" si="0"/>
        <v>1333.6</v>
      </c>
      <c r="D30" s="26"/>
      <c r="E30" s="29">
        <v>632</v>
      </c>
      <c r="F30" s="28">
        <f t="shared" si="1"/>
        <v>623.4</v>
      </c>
      <c r="G30" s="29">
        <v>709</v>
      </c>
      <c r="H30" s="28">
        <f t="shared" si="2"/>
        <v>710.2</v>
      </c>
      <c r="J30" s="27"/>
    </row>
    <row r="31" spans="1:10" ht="12.75" customHeight="1" x14ac:dyDescent="0.2">
      <c r="A31" s="18">
        <v>2001</v>
      </c>
      <c r="B31" s="24">
        <v>1350</v>
      </c>
      <c r="C31" s="28">
        <f t="shared" si="0"/>
        <v>1338.2</v>
      </c>
      <c r="D31" s="20"/>
      <c r="E31" s="29">
        <v>601</v>
      </c>
      <c r="F31" s="28">
        <f t="shared" si="1"/>
        <v>626.6</v>
      </c>
      <c r="G31" s="29">
        <v>749</v>
      </c>
      <c r="H31" s="28">
        <f t="shared" si="2"/>
        <v>711.6</v>
      </c>
      <c r="J31" s="23"/>
    </row>
    <row r="32" spans="1:10" ht="12.75" customHeight="1" x14ac:dyDescent="0.2">
      <c r="A32" s="18">
        <v>2002</v>
      </c>
      <c r="B32" s="24">
        <v>1315</v>
      </c>
      <c r="C32" s="28">
        <f t="shared" si="0"/>
        <v>1344.4</v>
      </c>
      <c r="D32" s="20"/>
      <c r="E32" s="29">
        <v>624</v>
      </c>
      <c r="F32" s="28">
        <f t="shared" si="1"/>
        <v>620.6</v>
      </c>
      <c r="G32" s="29">
        <v>691</v>
      </c>
      <c r="H32" s="28">
        <f t="shared" si="2"/>
        <v>723.8</v>
      </c>
      <c r="J32" s="23"/>
    </row>
    <row r="33" spans="1:10" ht="12.75" customHeight="1" x14ac:dyDescent="0.2">
      <c r="A33" s="18">
        <v>2003</v>
      </c>
      <c r="B33" s="24">
        <v>1326</v>
      </c>
      <c r="C33" s="28">
        <f t="shared" si="0"/>
        <v>1333</v>
      </c>
      <c r="D33" s="20"/>
      <c r="E33" s="29">
        <v>614</v>
      </c>
      <c r="F33" s="28">
        <f t="shared" si="1"/>
        <v>614.20000000000005</v>
      </c>
      <c r="G33" s="29">
        <v>712</v>
      </c>
      <c r="H33" s="28">
        <f t="shared" si="2"/>
        <v>718.8</v>
      </c>
      <c r="J33" s="23"/>
    </row>
    <row r="34" spans="1:10" ht="12.75" customHeight="1" x14ac:dyDescent="0.2">
      <c r="A34" s="18">
        <v>2004</v>
      </c>
      <c r="B34" s="24">
        <v>1390</v>
      </c>
      <c r="C34" s="28">
        <f t="shared" si="0"/>
        <v>1315.8</v>
      </c>
      <c r="D34" s="20"/>
      <c r="E34" s="29">
        <v>632</v>
      </c>
      <c r="F34" s="28">
        <f t="shared" si="1"/>
        <v>602.4</v>
      </c>
      <c r="G34" s="29">
        <v>758</v>
      </c>
      <c r="H34" s="28">
        <f t="shared" si="2"/>
        <v>713.4</v>
      </c>
      <c r="J34" s="23"/>
    </row>
    <row r="35" spans="1:10" ht="12.75" customHeight="1" x14ac:dyDescent="0.2">
      <c r="A35" s="18">
        <v>2005</v>
      </c>
      <c r="B35" s="24">
        <v>1284</v>
      </c>
      <c r="C35" s="28">
        <f t="shared" si="0"/>
        <v>1310.5999999999999</v>
      </c>
      <c r="D35" s="20"/>
      <c r="E35" s="29">
        <v>600</v>
      </c>
      <c r="F35" s="28">
        <f>AVERAGE(E33:E37)</f>
        <v>593.79999999999995</v>
      </c>
      <c r="G35" s="29">
        <v>684</v>
      </c>
      <c r="H35" s="28">
        <f t="shared" si="2"/>
        <v>716.8</v>
      </c>
      <c r="J35" s="23"/>
    </row>
    <row r="36" spans="1:10" ht="12.75" customHeight="1" x14ac:dyDescent="0.2">
      <c r="A36" s="18">
        <v>2006</v>
      </c>
      <c r="B36" s="24">
        <v>1264</v>
      </c>
      <c r="C36" s="28">
        <f t="shared" si="0"/>
        <v>1297.5999999999999</v>
      </c>
      <c r="D36" s="20"/>
      <c r="E36" s="29">
        <v>542</v>
      </c>
      <c r="F36" s="28">
        <f t="shared" si="1"/>
        <v>584</v>
      </c>
      <c r="G36" s="29">
        <v>722</v>
      </c>
      <c r="H36" s="28">
        <f t="shared" si="2"/>
        <v>713.6</v>
      </c>
      <c r="J36" s="23"/>
    </row>
    <row r="37" spans="1:10" ht="12.75" customHeight="1" x14ac:dyDescent="0.2">
      <c r="A37" s="18">
        <v>2007</v>
      </c>
      <c r="B37" s="24">
        <v>1289</v>
      </c>
      <c r="C37" s="28">
        <f t="shared" si="0"/>
        <v>1286</v>
      </c>
      <c r="E37" s="29">
        <v>581</v>
      </c>
      <c r="F37" s="28">
        <f t="shared" si="1"/>
        <v>575.20000000000005</v>
      </c>
      <c r="G37" s="29">
        <v>708</v>
      </c>
      <c r="H37" s="28">
        <f>AVERAGE(G35:G39)</f>
        <v>710.8</v>
      </c>
      <c r="J37" s="23"/>
    </row>
    <row r="38" spans="1:10" ht="12.75" customHeight="1" x14ac:dyDescent="0.2">
      <c r="A38" s="18">
        <v>2008</v>
      </c>
      <c r="B38" s="24">
        <v>1261</v>
      </c>
      <c r="C38" s="28">
        <f t="shared" si="0"/>
        <v>1288.2</v>
      </c>
      <c r="E38" s="29">
        <v>565</v>
      </c>
      <c r="F38" s="28">
        <f t="shared" si="1"/>
        <v>575</v>
      </c>
      <c r="G38" s="29">
        <v>696</v>
      </c>
      <c r="H38" s="28">
        <f t="shared" si="2"/>
        <v>713.2</v>
      </c>
      <c r="J38" s="23"/>
    </row>
    <row r="39" spans="1:10" ht="12.75" customHeight="1" x14ac:dyDescent="0.2">
      <c r="A39" s="18">
        <v>2009</v>
      </c>
      <c r="B39" s="24">
        <v>1332</v>
      </c>
      <c r="C39" s="28">
        <f t="shared" ref="C39:C45" si="3">AVERAGE(B37:B41)</f>
        <v>1294.4000000000001</v>
      </c>
      <c r="D39" s="20"/>
      <c r="E39" s="29">
        <v>588</v>
      </c>
      <c r="F39" s="28">
        <f>AVERAGE(E37:E41)</f>
        <v>587</v>
      </c>
      <c r="G39" s="29">
        <v>744</v>
      </c>
      <c r="H39" s="28">
        <f t="shared" si="2"/>
        <v>707.4</v>
      </c>
      <c r="J39" s="23"/>
    </row>
    <row r="40" spans="1:10" ht="12.75" customHeight="1" x14ac:dyDescent="0.2">
      <c r="A40" s="30">
        <v>2010</v>
      </c>
      <c r="B40" s="24">
        <v>1295</v>
      </c>
      <c r="C40" s="28">
        <f t="shared" si="3"/>
        <v>1286</v>
      </c>
      <c r="D40" s="20"/>
      <c r="E40" s="29">
        <v>599</v>
      </c>
      <c r="F40" s="28">
        <f t="shared" ref="F40:F45" si="4">AVERAGE(E38:E42)</f>
        <v>581.6</v>
      </c>
      <c r="G40" s="29">
        <v>696</v>
      </c>
      <c r="H40" s="28">
        <f t="shared" ref="H40:H48" si="5">AVERAGE(G38:G42)</f>
        <v>704.4</v>
      </c>
      <c r="J40" s="23"/>
    </row>
    <row r="41" spans="1:10" ht="12.75" customHeight="1" x14ac:dyDescent="0.2">
      <c r="A41" s="31" t="s">
        <v>90</v>
      </c>
      <c r="B41" s="32">
        <v>1295</v>
      </c>
      <c r="C41" s="28">
        <f>AVERAGE(B39:B43)</f>
        <v>1289.8</v>
      </c>
      <c r="D41" s="17"/>
      <c r="E41" s="33">
        <v>602</v>
      </c>
      <c r="F41" s="28">
        <f t="shared" si="4"/>
        <v>584.6</v>
      </c>
      <c r="G41" s="33">
        <v>693</v>
      </c>
      <c r="H41" s="28">
        <f t="shared" si="5"/>
        <v>705.2</v>
      </c>
      <c r="J41" s="23"/>
    </row>
    <row r="42" spans="1:10" ht="12.75" customHeight="1" x14ac:dyDescent="0.2">
      <c r="A42" s="31" t="s">
        <v>92</v>
      </c>
      <c r="B42" s="129">
        <v>1247</v>
      </c>
      <c r="C42" s="28">
        <f>AVERAGE(B40:B44)</f>
        <v>1287.4000000000001</v>
      </c>
      <c r="E42" s="122">
        <v>554</v>
      </c>
      <c r="F42" s="28">
        <f t="shared" si="4"/>
        <v>589.6</v>
      </c>
      <c r="G42" s="122">
        <v>693</v>
      </c>
      <c r="H42" s="28">
        <f t="shared" si="5"/>
        <v>697.8</v>
      </c>
      <c r="J42" s="23"/>
    </row>
    <row r="43" spans="1:10" ht="12.75" customHeight="1" x14ac:dyDescent="0.2">
      <c r="A43" s="31" t="s">
        <v>118</v>
      </c>
      <c r="B43" s="129">
        <v>1280</v>
      </c>
      <c r="C43" s="28">
        <f t="shared" si="3"/>
        <v>1308.8</v>
      </c>
      <c r="E43" s="123">
        <v>580</v>
      </c>
      <c r="F43" s="28">
        <f t="shared" si="4"/>
        <v>604.79999999999995</v>
      </c>
      <c r="G43" s="123">
        <v>700</v>
      </c>
      <c r="H43" s="28">
        <f t="shared" si="5"/>
        <v>704</v>
      </c>
      <c r="J43" s="23"/>
    </row>
    <row r="44" spans="1:10" ht="12.75" customHeight="1" x14ac:dyDescent="0.2">
      <c r="A44" s="31" t="s">
        <v>123</v>
      </c>
      <c r="B44" s="129">
        <v>1320</v>
      </c>
      <c r="C44" s="28">
        <f t="shared" si="3"/>
        <v>1360.4</v>
      </c>
      <c r="E44" s="123">
        <v>613</v>
      </c>
      <c r="F44" s="28">
        <f t="shared" si="4"/>
        <v>627.20000000000005</v>
      </c>
      <c r="G44" s="123">
        <v>707</v>
      </c>
      <c r="H44" s="28">
        <f t="shared" si="5"/>
        <v>733.2</v>
      </c>
      <c r="J44" s="23"/>
    </row>
    <row r="45" spans="1:10" ht="12.75" customHeight="1" x14ac:dyDescent="0.2">
      <c r="A45" s="31" t="s">
        <v>133</v>
      </c>
      <c r="B45" s="129">
        <v>1402</v>
      </c>
      <c r="C45" s="28">
        <f t="shared" si="3"/>
        <v>1426.8</v>
      </c>
      <c r="E45" s="123">
        <v>675</v>
      </c>
      <c r="F45" s="28">
        <f t="shared" si="4"/>
        <v>669.8</v>
      </c>
      <c r="G45" s="123">
        <v>727</v>
      </c>
      <c r="H45" s="28">
        <f t="shared" si="5"/>
        <v>757</v>
      </c>
      <c r="J45" s="23"/>
    </row>
    <row r="46" spans="1:10" ht="12.75" customHeight="1" x14ac:dyDescent="0.2">
      <c r="A46" s="31" t="s">
        <v>136</v>
      </c>
      <c r="B46" s="129">
        <v>1553</v>
      </c>
      <c r="C46" s="28">
        <f>AVERAGE(B44:B48)</f>
        <v>1478</v>
      </c>
      <c r="E46" s="123">
        <v>714</v>
      </c>
      <c r="F46" s="28">
        <f>AVERAGE(E44:E48)</f>
        <v>702.4</v>
      </c>
      <c r="G46" s="123">
        <v>839</v>
      </c>
      <c r="H46" s="28">
        <f t="shared" si="5"/>
        <v>775.6</v>
      </c>
      <c r="J46" s="23"/>
    </row>
    <row r="47" spans="1:10" ht="12.75" customHeight="1" x14ac:dyDescent="0.2">
      <c r="A47" s="31" t="s">
        <v>141</v>
      </c>
      <c r="B47" s="129">
        <v>1579</v>
      </c>
      <c r="C47" s="28">
        <f>AVERAGE(B45:B49)</f>
        <v>1563</v>
      </c>
      <c r="E47" s="123">
        <v>767</v>
      </c>
      <c r="F47" s="28">
        <f>AVERAGE(E45:E49)</f>
        <v>749.4</v>
      </c>
      <c r="G47" s="123">
        <v>812</v>
      </c>
      <c r="H47" s="28">
        <f t="shared" si="5"/>
        <v>813.6</v>
      </c>
      <c r="J47" s="23"/>
    </row>
    <row r="48" spans="1:10" ht="12.75" customHeight="1" x14ac:dyDescent="0.2">
      <c r="A48" s="31" t="s">
        <v>144</v>
      </c>
      <c r="B48" s="129">
        <v>1536</v>
      </c>
      <c r="C48" s="28">
        <f>AVERAGE(B46:B50)</f>
        <v>1618.4</v>
      </c>
      <c r="E48" s="123">
        <v>743</v>
      </c>
      <c r="F48" s="28">
        <f>AVERAGE(E46:E50)</f>
        <v>768.2</v>
      </c>
      <c r="G48" s="123">
        <v>793</v>
      </c>
      <c r="H48" s="28">
        <f t="shared" si="5"/>
        <v>850.2</v>
      </c>
      <c r="J48" s="23"/>
    </row>
    <row r="49" spans="1:10" ht="12.75" customHeight="1" x14ac:dyDescent="0.2">
      <c r="A49" s="31" t="s">
        <v>161</v>
      </c>
      <c r="B49" s="129">
        <v>1745</v>
      </c>
      <c r="C49" s="34"/>
      <c r="E49" s="123">
        <v>848</v>
      </c>
      <c r="G49" s="123">
        <v>897</v>
      </c>
      <c r="H49" s="15"/>
      <c r="J49" s="23"/>
    </row>
    <row r="50" spans="1:10" ht="12.75" customHeight="1" x14ac:dyDescent="0.2">
      <c r="A50" s="31" t="s">
        <v>162</v>
      </c>
      <c r="B50" s="129">
        <v>1679</v>
      </c>
      <c r="C50" s="34"/>
      <c r="E50" s="123">
        <v>769</v>
      </c>
      <c r="G50" s="123">
        <v>910</v>
      </c>
      <c r="H50" s="15"/>
      <c r="J50" s="23"/>
    </row>
    <row r="51" spans="1:10" ht="12.75" customHeight="1" x14ac:dyDescent="0.2">
      <c r="A51" s="31"/>
      <c r="B51" s="51"/>
      <c r="C51" s="116"/>
      <c r="H51" s="15"/>
      <c r="J51" s="23"/>
    </row>
    <row r="52" spans="1:10" ht="6" customHeight="1" x14ac:dyDescent="0.2">
      <c r="A52" s="35"/>
      <c r="B52" s="36"/>
      <c r="C52" s="36"/>
      <c r="D52" s="36"/>
      <c r="E52" s="36"/>
      <c r="F52" s="36"/>
      <c r="G52" s="36"/>
      <c r="H52" s="36"/>
      <c r="J52" s="23"/>
    </row>
    <row r="53" spans="1:10" ht="6" customHeight="1" x14ac:dyDescent="0.2">
      <c r="A53" s="31"/>
      <c r="B53" s="32"/>
      <c r="C53" s="34"/>
      <c r="E53" s="33"/>
      <c r="G53" s="33"/>
      <c r="H53" s="15"/>
      <c r="J53" s="23"/>
    </row>
    <row r="54" spans="1:10" ht="12.75" customHeight="1" x14ac:dyDescent="0.2">
      <c r="A54" s="37" t="s">
        <v>73</v>
      </c>
      <c r="B54" s="38">
        <v>1657</v>
      </c>
      <c r="C54" s="114"/>
      <c r="D54" s="38"/>
      <c r="E54" s="38">
        <v>687</v>
      </c>
      <c r="F54" s="68"/>
      <c r="G54" s="38">
        <v>970</v>
      </c>
      <c r="H54" s="68"/>
      <c r="J54" s="23"/>
    </row>
    <row r="55" spans="1:10" ht="12.75" customHeight="1" x14ac:dyDescent="0.2">
      <c r="A55" s="37" t="s">
        <v>91</v>
      </c>
      <c r="B55" s="126">
        <v>1629</v>
      </c>
      <c r="C55" s="114"/>
      <c r="D55" s="38"/>
      <c r="E55" s="122">
        <v>644</v>
      </c>
      <c r="F55" s="68"/>
      <c r="G55" s="122">
        <v>985</v>
      </c>
      <c r="H55" s="68"/>
      <c r="J55" s="23"/>
    </row>
    <row r="56" spans="1:10" ht="12.75" customHeight="1" x14ac:dyDescent="0.2">
      <c r="A56" s="37" t="s">
        <v>119</v>
      </c>
      <c r="B56" s="126">
        <v>1664</v>
      </c>
      <c r="C56" s="68">
        <f>AVERAGE(B54:B58)</f>
        <v>1718.4</v>
      </c>
      <c r="D56" s="38"/>
      <c r="E56" s="123">
        <v>675</v>
      </c>
      <c r="F56" s="68">
        <f t="shared" ref="F56:F61" si="6">AVERAGE(E54:E58)</f>
        <v>706.4</v>
      </c>
      <c r="G56" s="123">
        <v>989</v>
      </c>
      <c r="H56" s="68">
        <f>AVERAGE(G54:G58)</f>
        <v>1012</v>
      </c>
      <c r="J56" s="23"/>
    </row>
    <row r="57" spans="1:10" ht="12.75" customHeight="1" x14ac:dyDescent="0.2">
      <c r="A57" s="37" t="s">
        <v>124</v>
      </c>
      <c r="B57" s="126">
        <v>1750</v>
      </c>
      <c r="C57" s="68">
        <f t="shared" ref="C57:C58" si="7">AVERAGE(B55:B59)</f>
        <v>1830.2</v>
      </c>
      <c r="D57" s="38"/>
      <c r="E57" s="123">
        <v>719</v>
      </c>
      <c r="F57" s="68">
        <f t="shared" si="6"/>
        <v>748.2</v>
      </c>
      <c r="G57" s="123">
        <v>1031</v>
      </c>
      <c r="H57" s="68">
        <f t="shared" ref="H57:H60" si="8">AVERAGE(G55:G59)</f>
        <v>1082</v>
      </c>
      <c r="J57" s="23"/>
    </row>
    <row r="58" spans="1:10" ht="12.75" customHeight="1" x14ac:dyDescent="0.2">
      <c r="A58" s="37" t="s">
        <v>134</v>
      </c>
      <c r="B58" s="126">
        <v>1892</v>
      </c>
      <c r="C58" s="68">
        <f t="shared" si="7"/>
        <v>1974</v>
      </c>
      <c r="D58" s="38"/>
      <c r="E58" s="123">
        <v>807</v>
      </c>
      <c r="F58" s="68">
        <f t="shared" si="6"/>
        <v>816.6</v>
      </c>
      <c r="G58" s="123">
        <v>1085</v>
      </c>
      <c r="H58" s="68">
        <f t="shared" si="8"/>
        <v>1157.4000000000001</v>
      </c>
      <c r="J58" s="23"/>
    </row>
    <row r="59" spans="1:10" ht="12.75" customHeight="1" x14ac:dyDescent="0.2">
      <c r="A59" s="37" t="s">
        <v>137</v>
      </c>
      <c r="B59" s="126">
        <v>2216</v>
      </c>
      <c r="C59" s="68">
        <f>AVERAGE(B57:B61)</f>
        <v>2143.6</v>
      </c>
      <c r="D59" s="38"/>
      <c r="E59" s="123">
        <v>896</v>
      </c>
      <c r="F59" s="68">
        <f t="shared" si="6"/>
        <v>881.8</v>
      </c>
      <c r="G59" s="123">
        <v>1320</v>
      </c>
      <c r="H59" s="68">
        <f t="shared" si="8"/>
        <v>1261.8</v>
      </c>
      <c r="J59" s="23"/>
    </row>
    <row r="60" spans="1:10" ht="12.75" customHeight="1" x14ac:dyDescent="0.2">
      <c r="A60" s="37" t="s">
        <v>142</v>
      </c>
      <c r="B60" s="126">
        <v>2348</v>
      </c>
      <c r="C60" s="68">
        <f>AVERAGE(B58:B62)</f>
        <v>2338.8000000000002</v>
      </c>
      <c r="D60" s="38"/>
      <c r="E60" s="123">
        <v>986</v>
      </c>
      <c r="F60" s="68">
        <f t="shared" si="6"/>
        <v>960.6</v>
      </c>
      <c r="G60" s="123">
        <v>1362</v>
      </c>
      <c r="H60" s="68">
        <f t="shared" si="8"/>
        <v>1378.2</v>
      </c>
      <c r="J60" s="23"/>
    </row>
    <row r="61" spans="1:10" ht="12.75" customHeight="1" x14ac:dyDescent="0.2">
      <c r="A61" s="37" t="s">
        <v>145</v>
      </c>
      <c r="B61" s="126">
        <v>2512</v>
      </c>
      <c r="C61" s="68">
        <f>AVERAGE(B59:B63)</f>
        <v>2512.1999999999998</v>
      </c>
      <c r="D61" s="38"/>
      <c r="E61" s="123">
        <v>1001</v>
      </c>
      <c r="F61" s="68">
        <f t="shared" si="6"/>
        <v>1008.4</v>
      </c>
      <c r="G61" s="123">
        <v>1511</v>
      </c>
      <c r="H61" s="68">
        <f>AVERAGE(G59:G63)</f>
        <v>1503.8</v>
      </c>
      <c r="J61" s="23"/>
    </row>
    <row r="62" spans="1:10" ht="12.75" customHeight="1" x14ac:dyDescent="0.2">
      <c r="A62" s="37" t="s">
        <v>163</v>
      </c>
      <c r="B62" s="126">
        <v>2726</v>
      </c>
      <c r="C62" s="114"/>
      <c r="D62" s="38"/>
      <c r="E62" s="123">
        <v>1113</v>
      </c>
      <c r="F62" s="68"/>
      <c r="G62" s="123">
        <v>1613</v>
      </c>
      <c r="H62" s="68"/>
      <c r="J62" s="23"/>
    </row>
    <row r="63" spans="1:10" ht="12.75" customHeight="1" x14ac:dyDescent="0.2">
      <c r="A63" s="37" t="s">
        <v>164</v>
      </c>
      <c r="B63" s="126">
        <v>2759</v>
      </c>
      <c r="C63" s="114"/>
      <c r="D63" s="38"/>
      <c r="E63" s="123">
        <v>1046</v>
      </c>
      <c r="F63" s="68"/>
      <c r="G63" s="123">
        <v>1713</v>
      </c>
      <c r="H63" s="68"/>
      <c r="J63" s="23"/>
    </row>
    <row r="64" spans="1:10" ht="12.75" customHeight="1" thickBot="1" x14ac:dyDescent="0.25">
      <c r="A64" s="41"/>
      <c r="B64" s="41"/>
      <c r="C64" s="19"/>
      <c r="D64" s="19"/>
      <c r="E64" s="19"/>
      <c r="F64" s="19"/>
      <c r="G64" s="19"/>
      <c r="H64" s="19"/>
      <c r="J64" s="23"/>
    </row>
    <row r="65" spans="1:9" ht="12" customHeight="1" x14ac:dyDescent="0.2">
      <c r="A65" s="46"/>
      <c r="B65" s="209"/>
      <c r="C65" s="46"/>
      <c r="D65" s="46"/>
      <c r="E65" s="46"/>
      <c r="F65" s="46"/>
      <c r="G65" s="46"/>
      <c r="H65" s="210"/>
      <c r="I65" s="210"/>
    </row>
    <row r="66" spans="1:9" ht="12" customHeight="1" x14ac:dyDescent="0.2">
      <c r="A66" s="45" t="s">
        <v>126</v>
      </c>
      <c r="B66" s="209"/>
      <c r="C66" s="46"/>
      <c r="D66" s="46"/>
      <c r="E66" s="46"/>
      <c r="F66" s="46"/>
      <c r="G66" s="46"/>
      <c r="H66" s="210"/>
      <c r="I66" s="210"/>
    </row>
    <row r="67" spans="1:9" ht="12" customHeight="1" x14ac:dyDescent="0.2">
      <c r="A67" s="212" t="s">
        <v>190</v>
      </c>
      <c r="B67" s="212"/>
      <c r="C67" s="212"/>
      <c r="D67" s="212"/>
      <c r="E67" s="212"/>
      <c r="F67" s="212"/>
      <c r="G67" s="212"/>
      <c r="H67" s="212"/>
      <c r="I67" s="210"/>
    </row>
    <row r="68" spans="1:9" ht="12" customHeight="1" x14ac:dyDescent="0.2">
      <c r="A68" s="212"/>
      <c r="B68" s="212"/>
      <c r="C68" s="212"/>
      <c r="D68" s="212"/>
      <c r="E68" s="212"/>
      <c r="F68" s="212"/>
      <c r="G68" s="212"/>
      <c r="H68" s="212"/>
      <c r="I68" s="210"/>
    </row>
    <row r="69" spans="1:9" ht="12" customHeight="1" x14ac:dyDescent="0.2">
      <c r="A69" s="212"/>
      <c r="B69" s="212"/>
      <c r="C69" s="212"/>
      <c r="D69" s="212"/>
      <c r="E69" s="212"/>
      <c r="F69" s="212"/>
      <c r="G69" s="212"/>
      <c r="H69" s="212"/>
      <c r="I69" s="210"/>
    </row>
    <row r="70" spans="1:9" ht="12" customHeight="1" x14ac:dyDescent="0.2">
      <c r="A70" s="212"/>
      <c r="B70" s="212"/>
      <c r="C70" s="212"/>
      <c r="D70" s="212"/>
      <c r="E70" s="212"/>
      <c r="F70" s="212"/>
      <c r="G70" s="212"/>
      <c r="H70" s="212"/>
      <c r="I70" s="210"/>
    </row>
    <row r="71" spans="1:9" ht="12" customHeight="1" x14ac:dyDescent="0.2">
      <c r="A71" s="213" t="s">
        <v>131</v>
      </c>
      <c r="B71" s="213"/>
      <c r="C71" s="213"/>
      <c r="D71" s="213"/>
      <c r="E71" s="213"/>
      <c r="F71" s="213"/>
      <c r="G71" s="213"/>
      <c r="H71" s="213"/>
      <c r="I71" s="210"/>
    </row>
    <row r="72" spans="1:9" ht="12" customHeight="1" x14ac:dyDescent="0.2">
      <c r="A72" s="213"/>
      <c r="B72" s="213"/>
      <c r="C72" s="213"/>
      <c r="D72" s="213"/>
      <c r="E72" s="213"/>
      <c r="F72" s="213"/>
      <c r="G72" s="213"/>
      <c r="H72" s="213"/>
      <c r="I72" s="210"/>
    </row>
    <row r="73" spans="1:9" ht="12" customHeight="1" x14ac:dyDescent="0.2">
      <c r="A73" s="212" t="s">
        <v>191</v>
      </c>
      <c r="B73" s="212"/>
      <c r="C73" s="212"/>
      <c r="D73" s="212"/>
      <c r="E73" s="212"/>
      <c r="F73" s="212"/>
      <c r="G73" s="212"/>
      <c r="H73" s="212"/>
      <c r="I73" s="210"/>
    </row>
    <row r="74" spans="1:9" ht="12" customHeight="1" x14ac:dyDescent="0.2">
      <c r="A74" s="212"/>
      <c r="B74" s="212"/>
      <c r="C74" s="212"/>
      <c r="D74" s="212"/>
      <c r="E74" s="212"/>
      <c r="F74" s="212"/>
      <c r="G74" s="212"/>
      <c r="H74" s="212"/>
      <c r="I74" s="210"/>
    </row>
    <row r="75" spans="1:9" ht="12" customHeight="1" x14ac:dyDescent="0.2">
      <c r="A75" s="212"/>
      <c r="B75" s="212"/>
      <c r="C75" s="212"/>
      <c r="D75" s="212"/>
      <c r="E75" s="212"/>
      <c r="F75" s="212"/>
      <c r="G75" s="212"/>
      <c r="H75" s="212"/>
      <c r="I75" s="210"/>
    </row>
    <row r="76" spans="1:9" ht="12" customHeight="1" x14ac:dyDescent="0.2">
      <c r="A76" s="46"/>
      <c r="B76" s="108"/>
      <c r="C76" s="46"/>
      <c r="D76" s="46"/>
      <c r="E76" s="46"/>
      <c r="F76" s="46"/>
      <c r="G76" s="46"/>
      <c r="H76" s="210"/>
      <c r="I76" s="210"/>
    </row>
    <row r="77" spans="1:9" ht="12" customHeight="1" x14ac:dyDescent="0.2">
      <c r="A77" s="46" t="s">
        <v>188</v>
      </c>
      <c r="B77" s="46"/>
      <c r="C77" s="46"/>
      <c r="D77" s="46"/>
      <c r="E77" s="46"/>
      <c r="F77" s="46"/>
      <c r="G77" s="46"/>
      <c r="H77" s="210"/>
      <c r="I77" s="210"/>
    </row>
    <row r="78" spans="1:9" ht="12" customHeight="1" x14ac:dyDescent="0.2"/>
    <row r="79" spans="1:9" ht="12" customHeight="1" x14ac:dyDescent="0.2"/>
    <row r="80" spans="1:9" ht="12" customHeight="1" x14ac:dyDescent="0.2"/>
    <row r="81" ht="12" customHeight="1" x14ac:dyDescent="0.2"/>
    <row r="111" spans="1:1" x14ac:dyDescent="0.2">
      <c r="A111" s="96"/>
    </row>
    <row r="112" spans="1:1" x14ac:dyDescent="0.2">
      <c r="A112" s="96"/>
    </row>
    <row r="113" spans="1:1" x14ac:dyDescent="0.2">
      <c r="A113" s="96"/>
    </row>
    <row r="114" spans="1:1" x14ac:dyDescent="0.2">
      <c r="A114" s="96"/>
    </row>
    <row r="115" spans="1:1" x14ac:dyDescent="0.2">
      <c r="A115" s="96"/>
    </row>
    <row r="116" spans="1:1" x14ac:dyDescent="0.2">
      <c r="A116" s="96"/>
    </row>
    <row r="117" spans="1:1" x14ac:dyDescent="0.2">
      <c r="A117" s="96"/>
    </row>
    <row r="118" spans="1:1" x14ac:dyDescent="0.2">
      <c r="A118" s="96"/>
    </row>
    <row r="119" spans="1:1" x14ac:dyDescent="0.2">
      <c r="A119" s="96"/>
    </row>
    <row r="120" spans="1:1" x14ac:dyDescent="0.2">
      <c r="A120" s="96"/>
    </row>
    <row r="121" spans="1:1" x14ac:dyDescent="0.2">
      <c r="A121" s="96"/>
    </row>
    <row r="122" spans="1:1" x14ac:dyDescent="0.2">
      <c r="A122" s="96"/>
    </row>
    <row r="123" spans="1:1" x14ac:dyDescent="0.2">
      <c r="A123" s="96"/>
    </row>
    <row r="124" spans="1:1" x14ac:dyDescent="0.2">
      <c r="A124" s="96"/>
    </row>
    <row r="125" spans="1:1" x14ac:dyDescent="0.2">
      <c r="A125" s="96"/>
    </row>
    <row r="126" spans="1:1" x14ac:dyDescent="0.2">
      <c r="A126" s="96"/>
    </row>
    <row r="127" spans="1:1" x14ac:dyDescent="0.2">
      <c r="A127" s="96"/>
    </row>
    <row r="128" spans="1:1" x14ac:dyDescent="0.2">
      <c r="A128" s="96"/>
    </row>
    <row r="129" spans="1:1" x14ac:dyDescent="0.2">
      <c r="A129" s="96"/>
    </row>
    <row r="130" spans="1:1" x14ac:dyDescent="0.2">
      <c r="A130" s="96"/>
    </row>
    <row r="131" spans="1:1" x14ac:dyDescent="0.2">
      <c r="A131" s="96"/>
    </row>
    <row r="132" spans="1:1" x14ac:dyDescent="0.2">
      <c r="A132" s="96"/>
    </row>
    <row r="133" spans="1:1" x14ac:dyDescent="0.2">
      <c r="A133" s="96"/>
    </row>
    <row r="134" spans="1:1" x14ac:dyDescent="0.2">
      <c r="A134" s="96"/>
    </row>
    <row r="135" spans="1:1" x14ac:dyDescent="0.2">
      <c r="A135" s="96"/>
    </row>
    <row r="136" spans="1:1" x14ac:dyDescent="0.2">
      <c r="A136" s="96"/>
    </row>
    <row r="137" spans="1:1" x14ac:dyDescent="0.2">
      <c r="A137" s="96"/>
    </row>
    <row r="138" spans="1:1" x14ac:dyDescent="0.2">
      <c r="A138" s="96"/>
    </row>
    <row r="139" spans="1:1" x14ac:dyDescent="0.2">
      <c r="A139" s="96"/>
    </row>
    <row r="140" spans="1:1" x14ac:dyDescent="0.2">
      <c r="A140" s="96"/>
    </row>
    <row r="141" spans="1:1" x14ac:dyDescent="0.2">
      <c r="A141" s="96"/>
    </row>
    <row r="142" spans="1:1" x14ac:dyDescent="0.2">
      <c r="A142" s="96"/>
    </row>
    <row r="143" spans="1:1" x14ac:dyDescent="0.2">
      <c r="A143" s="96"/>
    </row>
    <row r="144" spans="1:1" x14ac:dyDescent="0.2">
      <c r="A144" s="96"/>
    </row>
    <row r="145" spans="1:1" x14ac:dyDescent="0.2">
      <c r="A145" s="96"/>
    </row>
    <row r="146" spans="1:1" x14ac:dyDescent="0.2">
      <c r="A146" s="96"/>
    </row>
  </sheetData>
  <sortState ref="A99:A134">
    <sortCondition ref="A99"/>
  </sortState>
  <mergeCells count="14">
    <mergeCell ref="A71:H72"/>
    <mergeCell ref="A73:H75"/>
    <mergeCell ref="L1:M1"/>
    <mergeCell ref="H4:H7"/>
    <mergeCell ref="A1:J1"/>
    <mergeCell ref="A67:H70"/>
    <mergeCell ref="B4:B7"/>
    <mergeCell ref="C4:C7"/>
    <mergeCell ref="E4:E7"/>
    <mergeCell ref="F4:F7"/>
    <mergeCell ref="G4:G7"/>
    <mergeCell ref="B3:C3"/>
    <mergeCell ref="G3:H3"/>
    <mergeCell ref="E3:F3"/>
  </mergeCells>
  <phoneticPr fontId="6" type="noConversion"/>
  <hyperlinks>
    <hyperlink ref="L1:M1" location="Contents!A1" display="back to contents"/>
  </hyperlinks>
  <pageMargins left="0.53" right="0.48" top="0.98425196850393704" bottom="0.69" header="0.51181102362204722" footer="0.33"/>
  <pageSetup paperSize="9" scale="79" orientation="portrait" r:id="rId1"/>
  <headerFooter alignWithMargins="0">
    <oddFooter>&amp;L&amp;Z&amp;F     &amp;A</oddFooter>
  </headerFooter>
  <ignoredErrors>
    <ignoredError sqref="C11:C40 C43 C4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workbookViewId="0">
      <selection sqref="A1:E1"/>
    </sheetView>
  </sheetViews>
  <sheetFormatPr defaultColWidth="9.140625" defaultRowHeight="12.75" x14ac:dyDescent="0.2"/>
  <cols>
    <col min="1" max="1" width="20.5703125" style="214" customWidth="1"/>
    <col min="2" max="3" width="13.140625" style="214" customWidth="1"/>
    <col min="4" max="4" width="11.85546875" style="214" customWidth="1"/>
    <col min="5" max="5" width="11.28515625" style="214" customWidth="1"/>
    <col min="6" max="9" width="8.7109375" style="214" customWidth="1"/>
    <col min="10" max="10" width="5.7109375" style="214" customWidth="1"/>
    <col min="11" max="14" width="8.7109375" style="214" customWidth="1"/>
    <col min="15" max="16384" width="9.140625" style="214"/>
  </cols>
  <sheetData>
    <row r="1" spans="1:16" ht="18" customHeight="1" x14ac:dyDescent="0.25">
      <c r="A1" s="228" t="s">
        <v>192</v>
      </c>
      <c r="B1" s="228"/>
      <c r="C1" s="228"/>
      <c r="D1" s="228"/>
      <c r="E1" s="228"/>
      <c r="G1" s="255" t="s">
        <v>185</v>
      </c>
      <c r="H1" s="255"/>
    </row>
    <row r="2" spans="1:16" ht="15" customHeight="1" x14ac:dyDescent="0.2">
      <c r="A2" s="1"/>
    </row>
    <row r="4" spans="1:16" ht="13.5" customHeight="1" thickBot="1" x14ac:dyDescent="0.25">
      <c r="A4" s="215"/>
      <c r="B4" s="2" t="s">
        <v>67</v>
      </c>
      <c r="C4" s="2"/>
      <c r="D4" s="216"/>
      <c r="E4" s="216"/>
      <c r="F4" s="9" t="s">
        <v>65</v>
      </c>
      <c r="G4" s="216"/>
      <c r="H4" s="216"/>
      <c r="I4" s="216"/>
      <c r="J4" s="216"/>
      <c r="K4" s="9" t="s">
        <v>66</v>
      </c>
      <c r="L4" s="216"/>
      <c r="M4" s="9" t="s">
        <v>66</v>
      </c>
      <c r="N4" s="216"/>
    </row>
    <row r="5" spans="1:16" x14ac:dyDescent="0.2">
      <c r="A5" s="3"/>
      <c r="B5" s="223" t="s">
        <v>147</v>
      </c>
      <c r="C5" s="223" t="s">
        <v>148</v>
      </c>
      <c r="D5" s="225" t="s">
        <v>156</v>
      </c>
      <c r="E5" s="225" t="s">
        <v>157</v>
      </c>
      <c r="F5" s="225" t="s">
        <v>154</v>
      </c>
      <c r="G5" s="225" t="s">
        <v>155</v>
      </c>
      <c r="H5" s="225" t="s">
        <v>158</v>
      </c>
      <c r="I5" s="225" t="s">
        <v>159</v>
      </c>
      <c r="J5" s="4"/>
      <c r="K5" s="4"/>
      <c r="L5" s="4"/>
      <c r="M5" s="4"/>
      <c r="N5" s="4"/>
    </row>
    <row r="6" spans="1:16" x14ac:dyDescent="0.2">
      <c r="A6" s="3"/>
      <c r="B6" s="226"/>
      <c r="C6" s="226"/>
      <c r="D6" s="227"/>
      <c r="E6" s="227"/>
      <c r="F6" s="227"/>
      <c r="G6" s="227"/>
      <c r="H6" s="227"/>
      <c r="I6" s="227"/>
      <c r="J6" s="4"/>
      <c r="K6" s="4"/>
      <c r="L6" s="4"/>
      <c r="M6" s="4"/>
      <c r="N6" s="4"/>
    </row>
    <row r="7" spans="1:16" x14ac:dyDescent="0.2">
      <c r="A7" s="3"/>
      <c r="B7" s="226"/>
      <c r="C7" s="226"/>
      <c r="D7" s="227"/>
      <c r="E7" s="227"/>
      <c r="F7" s="227"/>
      <c r="G7" s="227"/>
      <c r="H7" s="227"/>
      <c r="I7" s="227"/>
      <c r="J7" s="4"/>
      <c r="K7" s="4"/>
      <c r="L7" s="4"/>
      <c r="M7" s="4"/>
      <c r="N7" s="4"/>
    </row>
    <row r="8" spans="1:16" x14ac:dyDescent="0.2">
      <c r="A8" s="3"/>
      <c r="B8" s="222"/>
      <c r="C8" s="222"/>
      <c r="D8" s="224"/>
      <c r="E8" s="224"/>
      <c r="F8" s="224"/>
      <c r="G8" s="224"/>
      <c r="H8" s="224"/>
      <c r="I8" s="224"/>
      <c r="J8" s="4"/>
      <c r="K8" s="4"/>
      <c r="L8" s="4"/>
      <c r="M8" s="4"/>
      <c r="N8" s="4"/>
    </row>
    <row r="9" spans="1:16" x14ac:dyDescent="0.2">
      <c r="A9" s="215">
        <v>1979</v>
      </c>
      <c r="B9" s="10">
        <f>'Accidental deaths by sex'!B9</f>
        <v>2533</v>
      </c>
      <c r="C9" s="10"/>
      <c r="D9" s="5"/>
      <c r="E9" s="5"/>
      <c r="F9" s="5"/>
      <c r="G9" s="5"/>
      <c r="H9" s="5"/>
      <c r="I9" s="5"/>
      <c r="J9" s="5"/>
      <c r="K9" s="5"/>
      <c r="L9" s="5"/>
      <c r="M9" s="5"/>
      <c r="N9" s="5"/>
    </row>
    <row r="10" spans="1:16" x14ac:dyDescent="0.2">
      <c r="A10" s="215">
        <v>1980</v>
      </c>
      <c r="B10" s="10">
        <f>'Accidental deaths by sex'!B10</f>
        <v>2275</v>
      </c>
      <c r="C10" s="10"/>
      <c r="D10" s="4"/>
      <c r="E10" s="4"/>
      <c r="F10" s="4"/>
      <c r="G10" s="4"/>
      <c r="H10" s="4"/>
      <c r="I10" s="4"/>
      <c r="J10" s="4"/>
      <c r="K10" s="4"/>
      <c r="L10" s="4"/>
      <c r="M10" s="4"/>
      <c r="N10" s="4"/>
    </row>
    <row r="11" spans="1:16" x14ac:dyDescent="0.2">
      <c r="A11" s="215">
        <v>1981</v>
      </c>
      <c r="B11" s="10">
        <f>'Accidental deaths by sex'!B11</f>
        <v>2220</v>
      </c>
      <c r="C11" s="10"/>
      <c r="D11" s="12">
        <f>AVERAGE(B9:B13)</f>
        <v>2257.1999999999998</v>
      </c>
      <c r="E11" s="11"/>
      <c r="F11" s="12">
        <f t="shared" ref="F11:F48" si="0">D11-2*SQRT(D11)</f>
        <v>2162.1800021048198</v>
      </c>
      <c r="G11" s="12">
        <f t="shared" ref="G11:G48" si="1">D11+2*SQRT(D11)</f>
        <v>2352.2199978951799</v>
      </c>
      <c r="H11" s="12"/>
      <c r="I11" s="12"/>
      <c r="J11" s="6"/>
      <c r="K11" s="136" t="str">
        <f t="shared" ref="K11:K46" si="2">IF(B11&lt;F11,"LOW"," ")</f>
        <v xml:space="preserve"> </v>
      </c>
      <c r="L11" s="136" t="str">
        <f t="shared" ref="L11:L46" si="3">IF(B11&gt;G11,"HIGH"," " )</f>
        <v xml:space="preserve"> </v>
      </c>
      <c r="M11" s="136"/>
      <c r="N11" s="136"/>
      <c r="O11" s="217"/>
      <c r="P11" s="217"/>
    </row>
    <row r="12" spans="1:16" x14ac:dyDescent="0.2">
      <c r="A12" s="215">
        <v>1982</v>
      </c>
      <c r="B12" s="10">
        <f>'Accidental deaths by sex'!B12</f>
        <v>2213</v>
      </c>
      <c r="C12" s="10"/>
      <c r="D12" s="12">
        <f>AVERAGE(B10:B14)</f>
        <v>2150</v>
      </c>
      <c r="E12" s="11"/>
      <c r="F12" s="12">
        <f t="shared" si="0"/>
        <v>2057.263815045043</v>
      </c>
      <c r="G12" s="12">
        <f t="shared" si="1"/>
        <v>2242.736184954957</v>
      </c>
      <c r="H12" s="12"/>
      <c r="I12" s="12"/>
      <c r="J12" s="6"/>
      <c r="K12" s="136" t="str">
        <f t="shared" si="2"/>
        <v xml:space="preserve"> </v>
      </c>
      <c r="L12" s="136" t="str">
        <f t="shared" si="3"/>
        <v xml:space="preserve"> </v>
      </c>
      <c r="M12" s="136"/>
      <c r="N12" s="136"/>
      <c r="O12" s="217"/>
      <c r="P12" s="217"/>
    </row>
    <row r="13" spans="1:16" x14ac:dyDescent="0.2">
      <c r="A13" s="215">
        <v>1983</v>
      </c>
      <c r="B13" s="10">
        <f>'Accidental deaths by sex'!B13</f>
        <v>2045</v>
      </c>
      <c r="C13" s="10"/>
      <c r="D13" s="12">
        <f>AVERAGE(B11:B15)</f>
        <v>2082.1999999999998</v>
      </c>
      <c r="E13" s="11"/>
      <c r="F13" s="12">
        <f t="shared" si="0"/>
        <v>1990.9377405495566</v>
      </c>
      <c r="G13" s="12">
        <f t="shared" si="1"/>
        <v>2173.4622594504431</v>
      </c>
      <c r="H13" s="12"/>
      <c r="I13" s="12"/>
      <c r="J13" s="6"/>
      <c r="K13" s="136" t="str">
        <f t="shared" si="2"/>
        <v xml:space="preserve"> </v>
      </c>
      <c r="L13" s="136" t="str">
        <f t="shared" si="3"/>
        <v xml:space="preserve"> </v>
      </c>
      <c r="M13" s="136"/>
      <c r="N13" s="136"/>
      <c r="O13" s="217"/>
      <c r="P13" s="217"/>
    </row>
    <row r="14" spans="1:16" x14ac:dyDescent="0.2">
      <c r="A14" s="215">
        <v>1984</v>
      </c>
      <c r="B14" s="10">
        <f>'Accidental deaths by sex'!B14</f>
        <v>1997</v>
      </c>
      <c r="C14" s="10"/>
      <c r="D14" s="12">
        <f t="shared" ref="D14:D45" si="4">AVERAGE(B12:B16)</f>
        <v>2042</v>
      </c>
      <c r="E14" s="11"/>
      <c r="F14" s="12">
        <f t="shared" si="0"/>
        <v>1951.6230117784401</v>
      </c>
      <c r="G14" s="12">
        <f t="shared" si="1"/>
        <v>2132.3769882215602</v>
      </c>
      <c r="H14" s="12"/>
      <c r="I14" s="12"/>
      <c r="J14" s="6"/>
      <c r="K14" s="136" t="str">
        <f t="shared" si="2"/>
        <v xml:space="preserve"> </v>
      </c>
      <c r="L14" s="136" t="str">
        <f t="shared" si="3"/>
        <v xml:space="preserve"> </v>
      </c>
      <c r="M14" s="136"/>
      <c r="N14" s="136"/>
      <c r="O14" s="217"/>
      <c r="P14" s="217"/>
    </row>
    <row r="15" spans="1:16" x14ac:dyDescent="0.2">
      <c r="A15" s="215">
        <v>1985</v>
      </c>
      <c r="B15" s="10">
        <f>'Accidental deaths by sex'!B15</f>
        <v>1936</v>
      </c>
      <c r="C15" s="10"/>
      <c r="D15" s="12">
        <f t="shared" si="4"/>
        <v>1960.4</v>
      </c>
      <c r="E15" s="11"/>
      <c r="F15" s="12">
        <f t="shared" si="0"/>
        <v>1871.8471908971828</v>
      </c>
      <c r="G15" s="12">
        <f t="shared" si="1"/>
        <v>2048.9528091028174</v>
      </c>
      <c r="H15" s="12"/>
      <c r="I15" s="12"/>
      <c r="J15" s="6"/>
      <c r="K15" s="136" t="str">
        <f t="shared" si="2"/>
        <v xml:space="preserve"> </v>
      </c>
      <c r="L15" s="136" t="str">
        <f t="shared" si="3"/>
        <v xml:space="preserve"> </v>
      </c>
      <c r="M15" s="136"/>
      <c r="N15" s="136"/>
      <c r="O15" s="217"/>
      <c r="P15" s="217"/>
    </row>
    <row r="16" spans="1:16" x14ac:dyDescent="0.2">
      <c r="A16" s="215">
        <v>1986</v>
      </c>
      <c r="B16" s="10">
        <f>'Accidental deaths by sex'!B16</f>
        <v>2019</v>
      </c>
      <c r="C16" s="10"/>
      <c r="D16" s="12">
        <f t="shared" si="4"/>
        <v>1943.4</v>
      </c>
      <c r="E16" s="11"/>
      <c r="F16" s="12">
        <f t="shared" si="0"/>
        <v>1855.2319785863378</v>
      </c>
      <c r="G16" s="12">
        <f t="shared" si="1"/>
        <v>2031.5680214136623</v>
      </c>
      <c r="H16" s="12"/>
      <c r="I16" s="12"/>
      <c r="J16" s="6"/>
      <c r="K16" s="136" t="str">
        <f t="shared" si="2"/>
        <v xml:space="preserve"> </v>
      </c>
      <c r="L16" s="136" t="str">
        <f t="shared" si="3"/>
        <v xml:space="preserve"> </v>
      </c>
      <c r="M16" s="136"/>
      <c r="N16" s="136"/>
      <c r="O16" s="217"/>
      <c r="P16" s="217"/>
    </row>
    <row r="17" spans="1:16" x14ac:dyDescent="0.2">
      <c r="A17" s="215">
        <v>1987</v>
      </c>
      <c r="B17" s="10">
        <f>'Accidental deaths by sex'!B17</f>
        <v>1805</v>
      </c>
      <c r="C17" s="10"/>
      <c r="D17" s="12">
        <f t="shared" si="4"/>
        <v>1897.6</v>
      </c>
      <c r="E17" s="11"/>
      <c r="F17" s="12">
        <f t="shared" si="0"/>
        <v>1810.4770983036033</v>
      </c>
      <c r="G17" s="12">
        <f t="shared" si="1"/>
        <v>1984.7229016963965</v>
      </c>
      <c r="H17" s="12"/>
      <c r="I17" s="12"/>
      <c r="J17" s="6"/>
      <c r="K17" s="136" t="str">
        <f t="shared" si="2"/>
        <v>LOW</v>
      </c>
      <c r="L17" s="136" t="str">
        <f t="shared" si="3"/>
        <v xml:space="preserve"> </v>
      </c>
      <c r="M17" s="136"/>
      <c r="N17" s="136"/>
      <c r="O17" s="217"/>
      <c r="P17" s="217"/>
    </row>
    <row r="18" spans="1:16" x14ac:dyDescent="0.2">
      <c r="A18" s="215">
        <v>1988</v>
      </c>
      <c r="B18" s="10">
        <f>'Accidental deaths by sex'!B18</f>
        <v>1960</v>
      </c>
      <c r="C18" s="10"/>
      <c r="D18" s="12">
        <f t="shared" si="4"/>
        <v>1849.2</v>
      </c>
      <c r="E18" s="11"/>
      <c r="F18" s="12">
        <f t="shared" si="0"/>
        <v>1763.1953489629777</v>
      </c>
      <c r="G18" s="12">
        <f t="shared" si="1"/>
        <v>1935.2046510370224</v>
      </c>
      <c r="H18" s="12"/>
      <c r="I18" s="12"/>
      <c r="J18" s="6"/>
      <c r="K18" s="136" t="str">
        <f t="shared" si="2"/>
        <v xml:space="preserve"> </v>
      </c>
      <c r="L18" s="136" t="str">
        <f t="shared" si="3"/>
        <v>HIGH</v>
      </c>
      <c r="M18" s="136"/>
      <c r="N18" s="136"/>
      <c r="O18" s="217"/>
      <c r="P18" s="217"/>
    </row>
    <row r="19" spans="1:16" x14ac:dyDescent="0.2">
      <c r="A19" s="215">
        <v>1989</v>
      </c>
      <c r="B19" s="10">
        <f>'Accidental deaths by sex'!B19</f>
        <v>1768</v>
      </c>
      <c r="C19" s="10"/>
      <c r="D19" s="12">
        <f t="shared" si="4"/>
        <v>1773.8</v>
      </c>
      <c r="E19" s="11"/>
      <c r="F19" s="12">
        <f t="shared" si="0"/>
        <v>1689.5669898436486</v>
      </c>
      <c r="G19" s="12">
        <f t="shared" si="1"/>
        <v>1858.0330101563513</v>
      </c>
      <c r="H19" s="12"/>
      <c r="I19" s="12"/>
      <c r="J19" s="6"/>
      <c r="K19" s="136" t="str">
        <f t="shared" si="2"/>
        <v xml:space="preserve"> </v>
      </c>
      <c r="L19" s="136" t="str">
        <f t="shared" si="3"/>
        <v xml:space="preserve"> </v>
      </c>
      <c r="M19" s="136"/>
      <c r="N19" s="136"/>
      <c r="O19" s="217"/>
      <c r="P19" s="217"/>
    </row>
    <row r="20" spans="1:16" x14ac:dyDescent="0.2">
      <c r="A20" s="215">
        <v>1990</v>
      </c>
      <c r="B20" s="10">
        <f>'Accidental deaths by sex'!B20</f>
        <v>1694</v>
      </c>
      <c r="C20" s="10"/>
      <c r="D20" s="12">
        <f t="shared" si="4"/>
        <v>1713.8</v>
      </c>
      <c r="E20" s="11"/>
      <c r="F20" s="12">
        <f t="shared" si="0"/>
        <v>1631.0038648244979</v>
      </c>
      <c r="G20" s="12">
        <f t="shared" si="1"/>
        <v>1796.596135175502</v>
      </c>
      <c r="H20" s="12"/>
      <c r="I20" s="12"/>
      <c r="J20" s="6"/>
      <c r="K20" s="136" t="str">
        <f t="shared" si="2"/>
        <v xml:space="preserve"> </v>
      </c>
      <c r="L20" s="136" t="str">
        <f t="shared" si="3"/>
        <v xml:space="preserve"> </v>
      </c>
      <c r="M20" s="136"/>
      <c r="N20" s="136"/>
      <c r="O20" s="217"/>
      <c r="P20" s="217"/>
    </row>
    <row r="21" spans="1:16" x14ac:dyDescent="0.2">
      <c r="A21" s="215">
        <v>1991</v>
      </c>
      <c r="B21" s="10">
        <f>'Accidental deaths by sex'!B21</f>
        <v>1642</v>
      </c>
      <c r="C21" s="10"/>
      <c r="D21" s="12">
        <f t="shared" si="4"/>
        <v>1600</v>
      </c>
      <c r="E21" s="11"/>
      <c r="F21" s="12">
        <f t="shared" si="0"/>
        <v>1520</v>
      </c>
      <c r="G21" s="12">
        <f t="shared" si="1"/>
        <v>1680</v>
      </c>
      <c r="H21" s="12"/>
      <c r="I21" s="12"/>
      <c r="J21" s="6"/>
      <c r="K21" s="136" t="str">
        <f t="shared" si="2"/>
        <v xml:space="preserve"> </v>
      </c>
      <c r="L21" s="136" t="str">
        <f t="shared" si="3"/>
        <v xml:space="preserve"> </v>
      </c>
      <c r="M21" s="136"/>
      <c r="N21" s="136"/>
      <c r="O21" s="217"/>
      <c r="P21" s="217"/>
    </row>
    <row r="22" spans="1:16" x14ac:dyDescent="0.2">
      <c r="A22" s="215">
        <v>1992</v>
      </c>
      <c r="B22" s="10">
        <f>'Accidental deaths by sex'!B22</f>
        <v>1505</v>
      </c>
      <c r="C22" s="10"/>
      <c r="D22" s="12">
        <f t="shared" si="4"/>
        <v>1518.8</v>
      </c>
      <c r="E22" s="11"/>
      <c r="F22" s="12">
        <f t="shared" si="0"/>
        <v>1440.8564306693618</v>
      </c>
      <c r="G22" s="12">
        <f t="shared" si="1"/>
        <v>1596.7435693306381</v>
      </c>
      <c r="H22" s="12"/>
      <c r="I22" s="12"/>
      <c r="J22" s="6"/>
      <c r="K22" s="136" t="str">
        <f t="shared" si="2"/>
        <v xml:space="preserve"> </v>
      </c>
      <c r="L22" s="136" t="str">
        <f t="shared" si="3"/>
        <v xml:space="preserve"> </v>
      </c>
      <c r="M22" s="136"/>
      <c r="N22" s="136"/>
      <c r="O22" s="217"/>
      <c r="P22" s="217"/>
    </row>
    <row r="23" spans="1:16" x14ac:dyDescent="0.2">
      <c r="A23" s="215">
        <v>1993</v>
      </c>
      <c r="B23" s="10">
        <f>'Accidental deaths by sex'!B23</f>
        <v>1391</v>
      </c>
      <c r="C23" s="10"/>
      <c r="D23" s="12">
        <f t="shared" si="4"/>
        <v>1455.4</v>
      </c>
      <c r="E23" s="11"/>
      <c r="F23" s="12">
        <f t="shared" si="0"/>
        <v>1379.1005897794748</v>
      </c>
      <c r="G23" s="12">
        <f t="shared" si="1"/>
        <v>1531.6994102205254</v>
      </c>
      <c r="H23" s="12"/>
      <c r="I23" s="12"/>
      <c r="J23" s="6"/>
      <c r="K23" s="136" t="str">
        <f t="shared" si="2"/>
        <v xml:space="preserve"> </v>
      </c>
      <c r="L23" s="136" t="str">
        <f t="shared" si="3"/>
        <v xml:space="preserve"> </v>
      </c>
      <c r="M23" s="136"/>
      <c r="N23" s="136"/>
      <c r="O23" s="217"/>
      <c r="P23" s="217"/>
    </row>
    <row r="24" spans="1:16" x14ac:dyDescent="0.2">
      <c r="A24" s="215">
        <v>1994</v>
      </c>
      <c r="B24" s="10">
        <f>'Accidental deaths by sex'!B24</f>
        <v>1362</v>
      </c>
      <c r="C24" s="10"/>
      <c r="D24" s="12">
        <f t="shared" si="4"/>
        <v>1401.2</v>
      </c>
      <c r="E24" s="11"/>
      <c r="F24" s="12">
        <f t="shared" si="0"/>
        <v>1326.3347877849799</v>
      </c>
      <c r="G24" s="12">
        <f t="shared" si="1"/>
        <v>1476.0652122150202</v>
      </c>
      <c r="H24" s="12"/>
      <c r="I24" s="12"/>
      <c r="J24" s="6"/>
      <c r="K24" s="136" t="str">
        <f t="shared" si="2"/>
        <v xml:space="preserve"> </v>
      </c>
      <c r="L24" s="136" t="str">
        <f t="shared" si="3"/>
        <v xml:space="preserve"> </v>
      </c>
      <c r="M24" s="136"/>
      <c r="N24" s="136"/>
      <c r="O24" s="217"/>
      <c r="P24" s="217"/>
    </row>
    <row r="25" spans="1:16" x14ac:dyDescent="0.2">
      <c r="A25" s="215">
        <v>1995</v>
      </c>
      <c r="B25" s="10">
        <f>'Accidental deaths by sex'!B25</f>
        <v>1377</v>
      </c>
      <c r="C25" s="10"/>
      <c r="D25" s="12">
        <f t="shared" si="4"/>
        <v>1360</v>
      </c>
      <c r="E25" s="11"/>
      <c r="F25" s="12">
        <f t="shared" si="0"/>
        <v>1286.2436443416568</v>
      </c>
      <c r="G25" s="12">
        <f t="shared" si="1"/>
        <v>1433.7563556583432</v>
      </c>
      <c r="H25" s="12"/>
      <c r="I25" s="12"/>
      <c r="J25" s="6"/>
      <c r="K25" s="136" t="str">
        <f t="shared" si="2"/>
        <v xml:space="preserve"> </v>
      </c>
      <c r="L25" s="136" t="str">
        <f t="shared" si="3"/>
        <v xml:space="preserve"> </v>
      </c>
      <c r="M25" s="136"/>
      <c r="N25" s="136"/>
      <c r="O25" s="217"/>
      <c r="P25" s="217"/>
    </row>
    <row r="26" spans="1:16" x14ac:dyDescent="0.2">
      <c r="A26" s="215">
        <v>1996</v>
      </c>
      <c r="B26" s="10">
        <f>'Accidental deaths by sex'!B26</f>
        <v>1371</v>
      </c>
      <c r="C26" s="10"/>
      <c r="D26" s="12">
        <f t="shared" si="4"/>
        <v>1342.4</v>
      </c>
      <c r="E26" s="11"/>
      <c r="F26" s="12">
        <f t="shared" si="0"/>
        <v>1269.1224454556514</v>
      </c>
      <c r="G26" s="12">
        <f t="shared" si="1"/>
        <v>1415.6775545443488</v>
      </c>
      <c r="H26" s="12"/>
      <c r="I26" s="12"/>
      <c r="J26" s="6"/>
      <c r="K26" s="136" t="str">
        <f t="shared" si="2"/>
        <v xml:space="preserve"> </v>
      </c>
      <c r="L26" s="136" t="str">
        <f t="shared" si="3"/>
        <v xml:space="preserve"> </v>
      </c>
      <c r="M26" s="136"/>
      <c r="N26" s="136"/>
      <c r="O26" s="217"/>
      <c r="P26" s="217"/>
    </row>
    <row r="27" spans="1:16" x14ac:dyDescent="0.2">
      <c r="A27" s="215">
        <v>1997</v>
      </c>
      <c r="B27" s="10">
        <f>'Accidental deaths by sex'!B27</f>
        <v>1299</v>
      </c>
      <c r="C27" s="10"/>
      <c r="D27" s="12">
        <f t="shared" si="4"/>
        <v>1341.8</v>
      </c>
      <c r="E27" s="11"/>
      <c r="F27" s="12">
        <f t="shared" si="0"/>
        <v>1268.5388233782721</v>
      </c>
      <c r="G27" s="12">
        <f t="shared" si="1"/>
        <v>1415.0611766217278</v>
      </c>
      <c r="H27" s="12"/>
      <c r="I27" s="12"/>
      <c r="J27" s="6"/>
      <c r="K27" s="136" t="str">
        <f t="shared" si="2"/>
        <v xml:space="preserve"> </v>
      </c>
      <c r="L27" s="136" t="str">
        <f t="shared" si="3"/>
        <v xml:space="preserve"> </v>
      </c>
      <c r="M27" s="136"/>
      <c r="N27" s="136"/>
      <c r="O27" s="217"/>
      <c r="P27" s="217"/>
    </row>
    <row r="28" spans="1:16" x14ac:dyDescent="0.2">
      <c r="A28" s="215">
        <v>1998</v>
      </c>
      <c r="B28" s="10">
        <f>'Accidental deaths by sex'!B28</f>
        <v>1303</v>
      </c>
      <c r="C28" s="10"/>
      <c r="D28" s="12">
        <f t="shared" si="4"/>
        <v>1334.6</v>
      </c>
      <c r="E28" s="11"/>
      <c r="F28" s="12">
        <f t="shared" si="0"/>
        <v>1261.5356448054181</v>
      </c>
      <c r="G28" s="12">
        <f t="shared" si="1"/>
        <v>1407.6643551945817</v>
      </c>
      <c r="H28" s="12"/>
      <c r="I28" s="12"/>
      <c r="J28" s="6"/>
      <c r="K28" s="136" t="str">
        <f t="shared" si="2"/>
        <v xml:space="preserve"> </v>
      </c>
      <c r="L28" s="136" t="str">
        <f t="shared" si="3"/>
        <v xml:space="preserve"> </v>
      </c>
      <c r="M28" s="136"/>
      <c r="N28" s="136"/>
      <c r="O28" s="217"/>
      <c r="P28" s="217"/>
    </row>
    <row r="29" spans="1:16" x14ac:dyDescent="0.2">
      <c r="A29" s="215">
        <v>1999</v>
      </c>
      <c r="B29" s="10">
        <f>'Accidental deaths by sex'!B29</f>
        <v>1359</v>
      </c>
      <c r="C29" s="10"/>
      <c r="D29" s="12">
        <f t="shared" si="4"/>
        <v>1330.4</v>
      </c>
      <c r="E29" s="11"/>
      <c r="F29" s="12">
        <f t="shared" si="0"/>
        <v>1257.4507025393666</v>
      </c>
      <c r="G29" s="12">
        <f t="shared" si="1"/>
        <v>1403.3492974606336</v>
      </c>
      <c r="H29" s="12"/>
      <c r="I29" s="12"/>
      <c r="J29" s="6"/>
      <c r="K29" s="136" t="str">
        <f t="shared" si="2"/>
        <v xml:space="preserve"> </v>
      </c>
      <c r="L29" s="136" t="str">
        <f t="shared" si="3"/>
        <v xml:space="preserve"> </v>
      </c>
      <c r="M29" s="136"/>
      <c r="N29" s="136"/>
      <c r="O29" s="217"/>
      <c r="P29" s="217"/>
    </row>
    <row r="30" spans="1:16" x14ac:dyDescent="0.2">
      <c r="A30" s="215">
        <v>2000</v>
      </c>
      <c r="B30" s="10">
        <f>'Accidental deaths by sex'!B30</f>
        <v>1341</v>
      </c>
      <c r="C30" s="10"/>
      <c r="D30" s="12">
        <f t="shared" si="4"/>
        <v>1333.6</v>
      </c>
      <c r="E30" s="11"/>
      <c r="F30" s="12">
        <f t="shared" si="0"/>
        <v>1260.5630230636561</v>
      </c>
      <c r="G30" s="12">
        <f t="shared" si="1"/>
        <v>1406.6369769363437</v>
      </c>
      <c r="H30" s="12"/>
      <c r="I30" s="12"/>
      <c r="J30" s="6"/>
      <c r="K30" s="136" t="str">
        <f t="shared" si="2"/>
        <v xml:space="preserve"> </v>
      </c>
      <c r="L30" s="136" t="str">
        <f t="shared" si="3"/>
        <v xml:space="preserve"> </v>
      </c>
      <c r="M30" s="136"/>
      <c r="N30" s="136"/>
      <c r="O30" s="217"/>
      <c r="P30" s="217"/>
    </row>
    <row r="31" spans="1:16" x14ac:dyDescent="0.2">
      <c r="A31" s="215">
        <v>2001</v>
      </c>
      <c r="B31" s="10">
        <f>'Accidental deaths by sex'!B31</f>
        <v>1350</v>
      </c>
      <c r="C31" s="10"/>
      <c r="D31" s="12">
        <f t="shared" si="4"/>
        <v>1338.2</v>
      </c>
      <c r="E31" s="11"/>
      <c r="F31" s="12">
        <f t="shared" si="0"/>
        <v>1265.0371679061013</v>
      </c>
      <c r="G31" s="12">
        <f t="shared" si="1"/>
        <v>1411.3628320938988</v>
      </c>
      <c r="H31" s="12"/>
      <c r="I31" s="12"/>
      <c r="J31" s="6"/>
      <c r="K31" s="136" t="str">
        <f t="shared" si="2"/>
        <v xml:space="preserve"> </v>
      </c>
      <c r="L31" s="136" t="str">
        <f t="shared" si="3"/>
        <v xml:space="preserve"> </v>
      </c>
      <c r="M31" s="136"/>
      <c r="N31" s="136"/>
      <c r="O31" s="217"/>
      <c r="P31" s="217"/>
    </row>
    <row r="32" spans="1:16" x14ac:dyDescent="0.2">
      <c r="A32" s="215">
        <v>2002</v>
      </c>
      <c r="B32" s="10">
        <f>'Accidental deaths by sex'!B32</f>
        <v>1315</v>
      </c>
      <c r="C32" s="10"/>
      <c r="D32" s="12">
        <f t="shared" si="4"/>
        <v>1344.4</v>
      </c>
      <c r="E32" s="11"/>
      <c r="F32" s="12">
        <f t="shared" si="0"/>
        <v>1271.0678787978966</v>
      </c>
      <c r="G32" s="12">
        <f t="shared" si="1"/>
        <v>1417.7321212021036</v>
      </c>
      <c r="H32" s="12"/>
      <c r="I32" s="12"/>
      <c r="J32" s="6"/>
      <c r="K32" s="136" t="str">
        <f t="shared" si="2"/>
        <v xml:space="preserve"> </v>
      </c>
      <c r="L32" s="136" t="str">
        <f t="shared" si="3"/>
        <v xml:space="preserve"> </v>
      </c>
      <c r="M32" s="136"/>
      <c r="N32" s="136"/>
      <c r="O32" s="217"/>
      <c r="P32" s="217"/>
    </row>
    <row r="33" spans="1:16" x14ac:dyDescent="0.2">
      <c r="A33" s="215">
        <v>2003</v>
      </c>
      <c r="B33" s="10">
        <f>'Accidental deaths by sex'!B33</f>
        <v>1326</v>
      </c>
      <c r="C33" s="10"/>
      <c r="D33" s="12">
        <f t="shared" si="4"/>
        <v>1333</v>
      </c>
      <c r="E33" s="11"/>
      <c r="F33" s="12">
        <f t="shared" si="0"/>
        <v>1259.9794549458852</v>
      </c>
      <c r="G33" s="12">
        <f t="shared" si="1"/>
        <v>1406.0205450541148</v>
      </c>
      <c r="H33" s="12"/>
      <c r="I33" s="12"/>
      <c r="J33" s="6"/>
      <c r="K33" s="136" t="str">
        <f t="shared" si="2"/>
        <v xml:space="preserve"> </v>
      </c>
      <c r="L33" s="136" t="str">
        <f t="shared" si="3"/>
        <v xml:space="preserve"> </v>
      </c>
      <c r="M33" s="136"/>
      <c r="N33" s="136"/>
      <c r="O33" s="217"/>
      <c r="P33" s="217"/>
    </row>
    <row r="34" spans="1:16" x14ac:dyDescent="0.2">
      <c r="A34" s="215">
        <v>2004</v>
      </c>
      <c r="B34" s="10">
        <f>'Accidental deaths by sex'!B34</f>
        <v>1390</v>
      </c>
      <c r="C34" s="10"/>
      <c r="D34" s="12">
        <f t="shared" si="4"/>
        <v>1315.8</v>
      </c>
      <c r="E34" s="11"/>
      <c r="F34" s="12">
        <f t="shared" si="0"/>
        <v>1243.2520847990791</v>
      </c>
      <c r="G34" s="12">
        <f t="shared" si="1"/>
        <v>1388.3479152009209</v>
      </c>
      <c r="H34" s="12"/>
      <c r="I34" s="12"/>
      <c r="J34" s="6"/>
      <c r="K34" s="136" t="str">
        <f t="shared" si="2"/>
        <v xml:space="preserve"> </v>
      </c>
      <c r="L34" s="136" t="str">
        <f t="shared" si="3"/>
        <v>HIGH</v>
      </c>
      <c r="M34" s="136"/>
      <c r="N34" s="136"/>
      <c r="O34" s="217"/>
      <c r="P34" s="217"/>
    </row>
    <row r="35" spans="1:16" x14ac:dyDescent="0.2">
      <c r="A35" s="215">
        <v>2005</v>
      </c>
      <c r="B35" s="10">
        <f>'Accidental deaths by sex'!B35</f>
        <v>1284</v>
      </c>
      <c r="C35" s="10"/>
      <c r="D35" s="12">
        <f t="shared" si="4"/>
        <v>1310.5999999999999</v>
      </c>
      <c r="E35" s="11"/>
      <c r="F35" s="12">
        <f t="shared" si="0"/>
        <v>1238.195580245402</v>
      </c>
      <c r="G35" s="12">
        <f t="shared" si="1"/>
        <v>1383.0044197545978</v>
      </c>
      <c r="H35" s="12"/>
      <c r="I35" s="12"/>
      <c r="J35" s="6"/>
      <c r="K35" s="136" t="str">
        <f t="shared" si="2"/>
        <v xml:space="preserve"> </v>
      </c>
      <c r="L35" s="136" t="str">
        <f t="shared" si="3"/>
        <v xml:space="preserve"> </v>
      </c>
      <c r="M35" s="136"/>
      <c r="N35" s="136"/>
      <c r="O35" s="217"/>
      <c r="P35" s="217"/>
    </row>
    <row r="36" spans="1:16" x14ac:dyDescent="0.2">
      <c r="A36" s="215">
        <v>2006</v>
      </c>
      <c r="B36" s="10">
        <f>'Accidental deaths by sex'!B36</f>
        <v>1264</v>
      </c>
      <c r="C36" s="10"/>
      <c r="D36" s="12">
        <f t="shared" si="4"/>
        <v>1297.5999999999999</v>
      </c>
      <c r="E36" s="11"/>
      <c r="F36" s="12">
        <f t="shared" si="0"/>
        <v>1225.5555692645155</v>
      </c>
      <c r="G36" s="12">
        <f t="shared" si="1"/>
        <v>1369.6444307354843</v>
      </c>
      <c r="H36" s="12"/>
      <c r="I36" s="12"/>
      <c r="J36" s="4"/>
      <c r="K36" s="136" t="str">
        <f t="shared" si="2"/>
        <v xml:space="preserve"> </v>
      </c>
      <c r="L36" s="136" t="str">
        <f t="shared" si="3"/>
        <v xml:space="preserve"> </v>
      </c>
      <c r="M36" s="136"/>
      <c r="N36" s="136"/>
      <c r="O36" s="217"/>
      <c r="P36" s="217"/>
    </row>
    <row r="37" spans="1:16" x14ac:dyDescent="0.2">
      <c r="A37" s="215">
        <v>2007</v>
      </c>
      <c r="B37" s="10">
        <f>'Accidental deaths by sex'!B37</f>
        <v>1289</v>
      </c>
      <c r="C37" s="10"/>
      <c r="D37" s="12">
        <f t="shared" si="4"/>
        <v>1286</v>
      </c>
      <c r="E37" s="11"/>
      <c r="F37" s="12">
        <f t="shared" si="0"/>
        <v>1214.2783156918356</v>
      </c>
      <c r="G37" s="12">
        <f t="shared" si="1"/>
        <v>1357.7216843081644</v>
      </c>
      <c r="H37" s="12"/>
      <c r="I37" s="12"/>
      <c r="J37" s="4"/>
      <c r="K37" s="136" t="str">
        <f t="shared" si="2"/>
        <v xml:space="preserve"> </v>
      </c>
      <c r="L37" s="136" t="str">
        <f t="shared" si="3"/>
        <v xml:space="preserve"> </v>
      </c>
      <c r="M37" s="136"/>
      <c r="N37" s="136"/>
      <c r="O37" s="217"/>
      <c r="P37" s="217"/>
    </row>
    <row r="38" spans="1:16" x14ac:dyDescent="0.2">
      <c r="A38" s="215">
        <v>2008</v>
      </c>
      <c r="B38" s="10">
        <f>'Accidental deaths by sex'!B38</f>
        <v>1261</v>
      </c>
      <c r="C38" s="10"/>
      <c r="D38" s="12">
        <f t="shared" si="4"/>
        <v>1288.2</v>
      </c>
      <c r="E38" s="11"/>
      <c r="F38" s="13">
        <f t="shared" si="0"/>
        <v>1216.4169936544868</v>
      </c>
      <c r="G38" s="13">
        <f t="shared" si="1"/>
        <v>1359.9830063455133</v>
      </c>
      <c r="H38" s="13"/>
      <c r="I38" s="13"/>
      <c r="J38" s="4"/>
      <c r="K38" s="136" t="str">
        <f t="shared" si="2"/>
        <v xml:space="preserve"> </v>
      </c>
      <c r="L38" s="136" t="str">
        <f t="shared" si="3"/>
        <v xml:space="preserve"> </v>
      </c>
      <c r="M38" s="136"/>
      <c r="N38" s="136"/>
      <c r="O38" s="217"/>
      <c r="P38" s="217"/>
    </row>
    <row r="39" spans="1:16" x14ac:dyDescent="0.2">
      <c r="A39" s="215">
        <v>2009</v>
      </c>
      <c r="B39" s="10">
        <f>'Accidental deaths by sex'!B39</f>
        <v>1332</v>
      </c>
      <c r="C39" s="10"/>
      <c r="D39" s="12">
        <f t="shared" si="4"/>
        <v>1294.4000000000001</v>
      </c>
      <c r="E39" s="14"/>
      <c r="F39" s="12">
        <f t="shared" si="0"/>
        <v>1222.4444581703397</v>
      </c>
      <c r="G39" s="12">
        <f t="shared" si="1"/>
        <v>1366.3555418296605</v>
      </c>
      <c r="H39" s="12"/>
      <c r="I39" s="12"/>
      <c r="J39" s="7"/>
      <c r="K39" s="136" t="str">
        <f t="shared" si="2"/>
        <v xml:space="preserve"> </v>
      </c>
      <c r="L39" s="136" t="str">
        <f t="shared" si="3"/>
        <v xml:space="preserve"> </v>
      </c>
      <c r="M39" s="136"/>
      <c r="N39" s="136"/>
      <c r="O39" s="217"/>
      <c r="P39" s="217"/>
    </row>
    <row r="40" spans="1:16" x14ac:dyDescent="0.2">
      <c r="A40" s="215">
        <v>2010</v>
      </c>
      <c r="B40" s="10">
        <f>'Accidental deaths by sex'!B40</f>
        <v>1295</v>
      </c>
      <c r="C40" s="10"/>
      <c r="D40" s="12">
        <f t="shared" si="4"/>
        <v>1286</v>
      </c>
      <c r="E40" s="7"/>
      <c r="F40" s="12">
        <f t="shared" si="0"/>
        <v>1214.2783156918356</v>
      </c>
      <c r="G40" s="12">
        <f t="shared" si="1"/>
        <v>1357.7216843081644</v>
      </c>
      <c r="H40" s="12"/>
      <c r="I40" s="12"/>
      <c r="J40" s="7"/>
      <c r="K40" s="136" t="str">
        <f t="shared" si="2"/>
        <v xml:space="preserve"> </v>
      </c>
      <c r="L40" s="136" t="str">
        <f t="shared" si="3"/>
        <v xml:space="preserve"> </v>
      </c>
      <c r="M40" s="136"/>
      <c r="N40" s="136"/>
      <c r="O40" s="217"/>
      <c r="P40" s="217"/>
    </row>
    <row r="41" spans="1:16" x14ac:dyDescent="0.2">
      <c r="A41" s="218">
        <v>2011</v>
      </c>
      <c r="B41" s="10">
        <f>'Accidental deaths by sex'!B41</f>
        <v>1295</v>
      </c>
      <c r="C41" s="10">
        <f>'Accidental deaths by sex'!B54</f>
        <v>1657</v>
      </c>
      <c r="D41" s="12">
        <f t="shared" si="4"/>
        <v>1289.8</v>
      </c>
      <c r="E41" s="7"/>
      <c r="F41" s="12">
        <f t="shared" si="0"/>
        <v>1217.9724286920405</v>
      </c>
      <c r="G41" s="12">
        <f t="shared" si="1"/>
        <v>1361.6275713079594</v>
      </c>
      <c r="H41" s="12"/>
      <c r="I41" s="12"/>
      <c r="J41" s="7"/>
      <c r="K41" s="136" t="str">
        <f t="shared" si="2"/>
        <v xml:space="preserve"> </v>
      </c>
      <c r="L41" s="136" t="str">
        <f t="shared" si="3"/>
        <v xml:space="preserve"> </v>
      </c>
      <c r="M41" s="136"/>
      <c r="N41" s="136"/>
      <c r="O41" s="217"/>
      <c r="P41" s="217"/>
    </row>
    <row r="42" spans="1:16" x14ac:dyDescent="0.2">
      <c r="A42" s="218">
        <v>2012</v>
      </c>
      <c r="B42" s="10">
        <f>'Accidental deaths by sex'!B42</f>
        <v>1247</v>
      </c>
      <c r="C42" s="10">
        <f>'Accidental deaths by sex'!B55</f>
        <v>1629</v>
      </c>
      <c r="D42" s="12">
        <f t="shared" si="4"/>
        <v>1287.4000000000001</v>
      </c>
      <c r="E42" s="7"/>
      <c r="F42" s="12">
        <f t="shared" si="0"/>
        <v>1215.6392865141379</v>
      </c>
      <c r="G42" s="12">
        <f t="shared" si="1"/>
        <v>1359.1607134858623</v>
      </c>
      <c r="H42" s="12"/>
      <c r="I42" s="12"/>
      <c r="J42" s="7"/>
      <c r="K42" s="136" t="str">
        <f t="shared" si="2"/>
        <v xml:space="preserve"> </v>
      </c>
      <c r="L42" s="136" t="str">
        <f t="shared" si="3"/>
        <v xml:space="preserve"> </v>
      </c>
      <c r="M42" s="136"/>
      <c r="N42" s="136"/>
      <c r="O42" s="217"/>
      <c r="P42" s="217"/>
    </row>
    <row r="43" spans="1:16" x14ac:dyDescent="0.2">
      <c r="A43" s="218">
        <v>2013</v>
      </c>
      <c r="B43" s="10">
        <f>'Accidental deaths by sex'!B43</f>
        <v>1280</v>
      </c>
      <c r="C43" s="10">
        <f>'Accidental deaths by sex'!B56</f>
        <v>1664</v>
      </c>
      <c r="D43" s="12">
        <f t="shared" si="4"/>
        <v>1308.8</v>
      </c>
      <c r="E43" s="14">
        <f>AVERAGE(C41:C45)</f>
        <v>1718.4</v>
      </c>
      <c r="F43" s="12">
        <f t="shared" si="0"/>
        <v>1236.4453180505918</v>
      </c>
      <c r="G43" s="12">
        <f t="shared" si="1"/>
        <v>1381.1546819494081</v>
      </c>
      <c r="H43" s="12">
        <f>E43-2*SQRT(F43)</f>
        <v>1648.073751186329</v>
      </c>
      <c r="I43" s="12">
        <f>E43+2*SQRT(F43)</f>
        <v>1788.7262488136712</v>
      </c>
      <c r="J43" s="7"/>
      <c r="K43" s="136" t="str">
        <f t="shared" si="2"/>
        <v xml:space="preserve"> </v>
      </c>
      <c r="L43" s="136" t="str">
        <f t="shared" si="3"/>
        <v xml:space="preserve"> </v>
      </c>
      <c r="M43" s="136" t="str">
        <f t="shared" ref="M43:M46" si="5">IF(C43&lt;H43,"LOW"," ")</f>
        <v xml:space="preserve"> </v>
      </c>
      <c r="N43" s="136" t="str">
        <f t="shared" ref="N43:N46" si="6">IF(C43&gt;I43,"HIGH"," " )</f>
        <v xml:space="preserve"> </v>
      </c>
      <c r="O43" s="217"/>
      <c r="P43" s="217"/>
    </row>
    <row r="44" spans="1:16" x14ac:dyDescent="0.2">
      <c r="A44" s="218">
        <v>2014</v>
      </c>
      <c r="B44" s="10">
        <f>'Accidental deaths by sex'!B44</f>
        <v>1320</v>
      </c>
      <c r="C44" s="10">
        <f>'Accidental deaths by sex'!B57</f>
        <v>1750</v>
      </c>
      <c r="D44" s="12">
        <f>AVERAGE(B42:B46)</f>
        <v>1360.4</v>
      </c>
      <c r="E44" s="14">
        <f t="shared" ref="E44:E45" si="7">AVERAGE(C42:C46)</f>
        <v>1830.2</v>
      </c>
      <c r="F44" s="12">
        <f t="shared" si="0"/>
        <v>1286.6327986161873</v>
      </c>
      <c r="G44" s="12">
        <f t="shared" si="1"/>
        <v>1434.1672013838129</v>
      </c>
      <c r="H44" s="12">
        <f t="shared" ref="H44:H48" si="8">E44-2*SQRT(F44)</f>
        <v>1758.4606719123692</v>
      </c>
      <c r="I44" s="12">
        <f t="shared" ref="I44:I48" si="9">E44+2*SQRT(F44)</f>
        <v>1901.9393280876309</v>
      </c>
      <c r="J44" s="7"/>
      <c r="K44" s="136" t="str">
        <f t="shared" si="2"/>
        <v xml:space="preserve"> </v>
      </c>
      <c r="L44" s="136" t="str">
        <f t="shared" si="3"/>
        <v xml:space="preserve"> </v>
      </c>
      <c r="M44" s="136" t="str">
        <f t="shared" si="5"/>
        <v>LOW</v>
      </c>
      <c r="N44" s="136" t="str">
        <f t="shared" si="6"/>
        <v xml:space="preserve"> </v>
      </c>
      <c r="O44" s="217"/>
      <c r="P44" s="217"/>
    </row>
    <row r="45" spans="1:16" x14ac:dyDescent="0.2">
      <c r="A45" s="215">
        <v>2015</v>
      </c>
      <c r="B45" s="10">
        <f>'Accidental deaths by sex'!B45</f>
        <v>1402</v>
      </c>
      <c r="C45" s="10">
        <f>'Accidental deaths by sex'!B58</f>
        <v>1892</v>
      </c>
      <c r="D45" s="12">
        <f t="shared" si="4"/>
        <v>1426.8</v>
      </c>
      <c r="E45" s="14">
        <f t="shared" si="7"/>
        <v>1974</v>
      </c>
      <c r="F45" s="12">
        <f t="shared" si="0"/>
        <v>1351.2539875307768</v>
      </c>
      <c r="G45" s="12">
        <f t="shared" si="1"/>
        <v>1502.3460124692231</v>
      </c>
      <c r="H45" s="12">
        <f t="shared" si="8"/>
        <v>1900.4811864205963</v>
      </c>
      <c r="I45" s="12">
        <f t="shared" si="9"/>
        <v>2047.5188135794037</v>
      </c>
      <c r="J45" s="7"/>
      <c r="K45" s="136" t="str">
        <f t="shared" si="2"/>
        <v xml:space="preserve"> </v>
      </c>
      <c r="L45" s="136" t="str">
        <f t="shared" si="3"/>
        <v xml:space="preserve"> </v>
      </c>
      <c r="M45" s="136" t="str">
        <f t="shared" si="5"/>
        <v>LOW</v>
      </c>
      <c r="N45" s="136" t="str">
        <f t="shared" si="6"/>
        <v xml:space="preserve"> </v>
      </c>
      <c r="O45" s="217"/>
      <c r="P45" s="217"/>
    </row>
    <row r="46" spans="1:16" x14ac:dyDescent="0.2">
      <c r="A46" s="218">
        <v>2016</v>
      </c>
      <c r="B46" s="10">
        <f>'Accidental deaths by sex'!B46</f>
        <v>1553</v>
      </c>
      <c r="C46" s="10">
        <f>'Accidental deaths by sex'!B59</f>
        <v>2216</v>
      </c>
      <c r="D46" s="12">
        <f>AVERAGE(B44:B48)</f>
        <v>1478</v>
      </c>
      <c r="E46" s="14">
        <f>AVERAGE(C44:C48)</f>
        <v>2143.6</v>
      </c>
      <c r="F46" s="12">
        <f t="shared" si="0"/>
        <v>1401.1104688530356</v>
      </c>
      <c r="G46" s="12">
        <f t="shared" si="1"/>
        <v>1554.8895311469644</v>
      </c>
      <c r="H46" s="12">
        <f t="shared" si="8"/>
        <v>2068.7371796189045</v>
      </c>
      <c r="I46" s="12">
        <f t="shared" si="9"/>
        <v>2218.4628203810953</v>
      </c>
      <c r="J46" s="7"/>
      <c r="K46" s="136" t="str">
        <f t="shared" si="2"/>
        <v xml:space="preserve"> </v>
      </c>
      <c r="L46" s="136" t="str">
        <f t="shared" si="3"/>
        <v xml:space="preserve"> </v>
      </c>
      <c r="M46" s="136" t="str">
        <f t="shared" si="5"/>
        <v xml:space="preserve"> </v>
      </c>
      <c r="N46" s="136" t="str">
        <f t="shared" si="6"/>
        <v xml:space="preserve"> </v>
      </c>
      <c r="O46" s="217"/>
      <c r="P46" s="217"/>
    </row>
    <row r="47" spans="1:16" x14ac:dyDescent="0.2">
      <c r="A47" s="218">
        <v>2017</v>
      </c>
      <c r="B47" s="10">
        <v>1579</v>
      </c>
      <c r="C47" s="10">
        <f>'Accidental deaths by sex'!B60</f>
        <v>2348</v>
      </c>
      <c r="D47" s="12">
        <f t="shared" ref="D47" si="10">AVERAGE(B45:B49)</f>
        <v>1563</v>
      </c>
      <c r="E47" s="14">
        <f t="shared" ref="E47" si="11">AVERAGE(C45:C49)</f>
        <v>2338.8000000000002</v>
      </c>
      <c r="F47" s="12">
        <f t="shared" si="0"/>
        <v>1483.9304103969168</v>
      </c>
      <c r="G47" s="12">
        <f t="shared" si="1"/>
        <v>1642.0695896030832</v>
      </c>
      <c r="H47" s="12">
        <f t="shared" si="8"/>
        <v>2261.7563653402331</v>
      </c>
      <c r="I47" s="12">
        <f t="shared" si="9"/>
        <v>2415.8436346597673</v>
      </c>
      <c r="J47" s="7"/>
      <c r="K47" s="7"/>
      <c r="L47" s="7"/>
      <c r="M47" s="7"/>
      <c r="N47" s="7"/>
    </row>
    <row r="48" spans="1:16" x14ac:dyDescent="0.2">
      <c r="A48" s="218">
        <v>2018</v>
      </c>
      <c r="B48" s="10">
        <v>1536</v>
      </c>
      <c r="C48" s="10">
        <f>'Accidental deaths by sex'!B61</f>
        <v>2512</v>
      </c>
      <c r="D48" s="12">
        <f>AVERAGE(B46:B50)</f>
        <v>1618.4</v>
      </c>
      <c r="E48" s="14">
        <f>AVERAGE(C46:C50)</f>
        <v>2512.1999999999998</v>
      </c>
      <c r="F48" s="12">
        <f t="shared" si="0"/>
        <v>1537.9413149498453</v>
      </c>
      <c r="G48" s="12">
        <f t="shared" si="1"/>
        <v>1698.8586850501549</v>
      </c>
      <c r="H48" s="12">
        <f t="shared" si="8"/>
        <v>2433.7668102153216</v>
      </c>
      <c r="I48" s="12">
        <f t="shared" si="9"/>
        <v>2590.6331897846781</v>
      </c>
      <c r="J48" s="7"/>
      <c r="K48" s="7"/>
      <c r="L48" s="7"/>
      <c r="M48" s="7"/>
      <c r="N48" s="7"/>
    </row>
    <row r="49" spans="1:14" x14ac:dyDescent="0.2">
      <c r="A49" s="218">
        <v>2019</v>
      </c>
      <c r="B49" s="219">
        <v>1745</v>
      </c>
      <c r="C49" s="220">
        <v>2726</v>
      </c>
      <c r="D49" s="7"/>
      <c r="E49" s="7"/>
      <c r="F49" s="7"/>
      <c r="G49" s="7"/>
      <c r="H49" s="7"/>
      <c r="I49" s="7"/>
      <c r="J49" s="7"/>
      <c r="K49" s="7"/>
      <c r="L49" s="7"/>
      <c r="M49" s="7"/>
      <c r="N49" s="7"/>
    </row>
    <row r="50" spans="1:14" x14ac:dyDescent="0.2">
      <c r="A50" s="218">
        <v>2020</v>
      </c>
      <c r="B50" s="219">
        <v>1679</v>
      </c>
      <c r="C50" s="220">
        <v>2759</v>
      </c>
      <c r="D50" s="7"/>
      <c r="E50" s="7"/>
      <c r="F50" s="7"/>
      <c r="G50" s="7"/>
      <c r="H50" s="7"/>
      <c r="I50" s="7"/>
      <c r="J50" s="7"/>
      <c r="K50" s="7"/>
      <c r="L50" s="7"/>
      <c r="M50" s="7"/>
      <c r="N50" s="7"/>
    </row>
    <row r="51" spans="1:14" ht="13.5" thickBot="1" x14ac:dyDescent="0.25">
      <c r="A51" s="221"/>
      <c r="B51" s="216"/>
      <c r="C51" s="216"/>
      <c r="D51" s="8"/>
      <c r="E51" s="8"/>
      <c r="F51" s="8"/>
      <c r="G51" s="8"/>
      <c r="H51" s="8"/>
      <c r="I51" s="8"/>
      <c r="J51" s="8"/>
      <c r="K51" s="8"/>
      <c r="L51" s="8"/>
      <c r="M51" s="8"/>
      <c r="N51" s="8"/>
    </row>
    <row r="53" spans="1:14" x14ac:dyDescent="0.2">
      <c r="A53" s="46" t="s">
        <v>188</v>
      </c>
    </row>
    <row r="54" spans="1:14" ht="15.75" customHeight="1" x14ac:dyDescent="0.2"/>
  </sheetData>
  <mergeCells count="10">
    <mergeCell ref="G5:G8"/>
    <mergeCell ref="H5:H8"/>
    <mergeCell ref="I5:I8"/>
    <mergeCell ref="G1:H1"/>
    <mergeCell ref="A1:E1"/>
    <mergeCell ref="B5:B8"/>
    <mergeCell ref="C5:C8"/>
    <mergeCell ref="D5:D8"/>
    <mergeCell ref="E5:E8"/>
    <mergeCell ref="F5:F8"/>
  </mergeCells>
  <phoneticPr fontId="6" type="noConversion"/>
  <hyperlinks>
    <hyperlink ref="G1:H1" location="Contents!A1" display="back to contents"/>
  </hyperlinks>
  <pageMargins left="0.74803149606299213" right="0.74803149606299213" top="0.98425196850393704" bottom="0.98425196850393704" header="0.51181102362204722" footer="0.51181102362204722"/>
  <pageSetup paperSize="9" scale="92" orientation="portrait" r:id="rId1"/>
  <headerFooter alignWithMargins="0">
    <oddFooter>&amp;L&amp;Z&amp;F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zoomScaleNormal="100" workbookViewId="0">
      <selection sqref="A1:I1"/>
    </sheetView>
  </sheetViews>
  <sheetFormatPr defaultColWidth="9.140625" defaultRowHeight="12.75" x14ac:dyDescent="0.2"/>
  <cols>
    <col min="1" max="1" width="28.5703125" style="15" customWidth="1"/>
    <col min="2" max="2" width="12.7109375" style="68" customWidth="1"/>
    <col min="3" max="8" width="12.7109375" style="15" customWidth="1"/>
    <col min="9" max="9" width="14.42578125" style="15" customWidth="1"/>
    <col min="10" max="12" width="12.7109375" style="15" customWidth="1"/>
    <col min="13" max="13" width="2.7109375" style="15" customWidth="1"/>
    <col min="14" max="14" width="3.85546875" style="15" customWidth="1"/>
    <col min="15" max="16384" width="9.140625" style="15"/>
  </cols>
  <sheetData>
    <row r="1" spans="1:14" ht="18" customHeight="1" x14ac:dyDescent="0.2">
      <c r="A1" s="229" t="s">
        <v>193</v>
      </c>
      <c r="B1" s="229"/>
      <c r="C1" s="229"/>
      <c r="D1" s="229"/>
      <c r="E1" s="229"/>
      <c r="F1" s="229"/>
      <c r="G1" s="229"/>
      <c r="H1" s="229"/>
      <c r="I1" s="229"/>
      <c r="J1" s="56"/>
      <c r="K1" s="257" t="s">
        <v>185</v>
      </c>
      <c r="L1" s="257"/>
    </row>
    <row r="2" spans="1:14" ht="15" customHeight="1" x14ac:dyDescent="0.2"/>
    <row r="3" spans="1:14" ht="18" customHeight="1" thickBot="1" x14ac:dyDescent="0.25">
      <c r="B3" s="171" t="s">
        <v>88</v>
      </c>
      <c r="C3" s="171"/>
      <c r="D3" s="171"/>
      <c r="E3" s="171"/>
      <c r="F3" s="171"/>
      <c r="G3" s="171"/>
      <c r="H3" s="171"/>
      <c r="I3" s="171"/>
      <c r="J3" s="171"/>
      <c r="K3" s="171"/>
      <c r="L3" s="171"/>
    </row>
    <row r="4" spans="1:14" x14ac:dyDescent="0.2">
      <c r="B4" s="231" t="s">
        <v>75</v>
      </c>
      <c r="C4" s="233" t="s">
        <v>76</v>
      </c>
      <c r="D4" s="233" t="s">
        <v>77</v>
      </c>
      <c r="E4" s="233" t="s">
        <v>3</v>
      </c>
      <c r="F4" s="233" t="s">
        <v>78</v>
      </c>
      <c r="G4" s="233" t="s">
        <v>79</v>
      </c>
      <c r="H4" s="233" t="s">
        <v>80</v>
      </c>
      <c r="I4" s="204" t="s">
        <v>81</v>
      </c>
      <c r="J4" s="233" t="s">
        <v>82</v>
      </c>
      <c r="K4" s="233" t="s">
        <v>83</v>
      </c>
      <c r="L4" s="233" t="s">
        <v>84</v>
      </c>
    </row>
    <row r="5" spans="1:14" x14ac:dyDescent="0.2">
      <c r="B5" s="234"/>
      <c r="C5" s="235"/>
      <c r="D5" s="235"/>
      <c r="E5" s="235"/>
      <c r="F5" s="235"/>
      <c r="G5" s="235"/>
      <c r="H5" s="235"/>
      <c r="I5" s="207"/>
      <c r="J5" s="235"/>
      <c r="K5" s="235"/>
      <c r="L5" s="235"/>
    </row>
    <row r="6" spans="1:14" x14ac:dyDescent="0.2">
      <c r="B6" s="234"/>
      <c r="C6" s="235"/>
      <c r="D6" s="235"/>
      <c r="E6" s="235"/>
      <c r="F6" s="235"/>
      <c r="G6" s="235"/>
      <c r="H6" s="235"/>
      <c r="I6" s="207"/>
      <c r="J6" s="235"/>
      <c r="K6" s="235"/>
      <c r="L6" s="235"/>
    </row>
    <row r="7" spans="1:14" x14ac:dyDescent="0.2">
      <c r="B7" s="234"/>
      <c r="C7" s="235"/>
      <c r="D7" s="235"/>
      <c r="E7" s="235"/>
      <c r="F7" s="235"/>
      <c r="G7" s="235"/>
      <c r="H7" s="235"/>
      <c r="I7" s="207"/>
      <c r="J7" s="235"/>
      <c r="K7" s="235"/>
      <c r="L7" s="235"/>
    </row>
    <row r="8" spans="1:14" x14ac:dyDescent="0.2">
      <c r="B8" s="234"/>
      <c r="C8" s="235"/>
      <c r="D8" s="235"/>
      <c r="E8" s="235"/>
      <c r="F8" s="235"/>
      <c r="G8" s="235"/>
      <c r="H8" s="235"/>
      <c r="I8" s="207"/>
      <c r="J8" s="235"/>
      <c r="K8" s="235"/>
      <c r="L8" s="235"/>
    </row>
    <row r="9" spans="1:14" x14ac:dyDescent="0.2">
      <c r="B9" s="230"/>
      <c r="C9" s="232"/>
      <c r="D9" s="232"/>
      <c r="E9" s="232"/>
      <c r="F9" s="232"/>
      <c r="G9" s="232"/>
      <c r="H9" s="232"/>
      <c r="I9" s="203"/>
      <c r="J9" s="232"/>
      <c r="K9" s="232"/>
      <c r="L9" s="232"/>
    </row>
    <row r="10" spans="1:14" x14ac:dyDescent="0.2">
      <c r="A10" s="22" t="s">
        <v>0</v>
      </c>
      <c r="N10" s="50"/>
    </row>
    <row r="11" spans="1:14" x14ac:dyDescent="0.2">
      <c r="A11" s="18">
        <v>2000</v>
      </c>
      <c r="B11" s="63">
        <v>1341</v>
      </c>
      <c r="C11" s="26">
        <v>345</v>
      </c>
      <c r="D11" s="26">
        <v>675</v>
      </c>
      <c r="E11" s="26">
        <v>15</v>
      </c>
      <c r="F11" s="26">
        <v>54</v>
      </c>
      <c r="G11" s="26">
        <v>70</v>
      </c>
      <c r="H11" s="26">
        <v>29</v>
      </c>
      <c r="I11" s="26">
        <v>34</v>
      </c>
      <c r="J11" s="26">
        <v>38</v>
      </c>
      <c r="K11" s="26">
        <v>20</v>
      </c>
      <c r="L11" s="26">
        <v>61</v>
      </c>
      <c r="N11" s="51"/>
    </row>
    <row r="12" spans="1:14" x14ac:dyDescent="0.2">
      <c r="A12" s="18">
        <v>2001</v>
      </c>
      <c r="B12" s="64">
        <v>1350</v>
      </c>
      <c r="C12" s="20">
        <v>376</v>
      </c>
      <c r="D12" s="20">
        <v>626</v>
      </c>
      <c r="E12" s="20">
        <v>22</v>
      </c>
      <c r="F12" s="20">
        <v>61</v>
      </c>
      <c r="G12" s="20">
        <v>86</v>
      </c>
      <c r="H12" s="20">
        <v>37</v>
      </c>
      <c r="I12" s="26">
        <v>50</v>
      </c>
      <c r="J12" s="26">
        <v>27</v>
      </c>
      <c r="K12" s="26">
        <v>14</v>
      </c>
      <c r="L12" s="26">
        <v>51</v>
      </c>
    </row>
    <row r="13" spans="1:14" x14ac:dyDescent="0.2">
      <c r="A13" s="18">
        <v>2002</v>
      </c>
      <c r="B13" s="64">
        <v>1315</v>
      </c>
      <c r="C13" s="20">
        <v>329</v>
      </c>
      <c r="D13" s="20">
        <v>668</v>
      </c>
      <c r="E13" s="20">
        <v>13</v>
      </c>
      <c r="F13" s="20">
        <v>55</v>
      </c>
      <c r="G13" s="20">
        <v>68</v>
      </c>
      <c r="H13" s="20">
        <v>33</v>
      </c>
      <c r="I13" s="26">
        <v>37</v>
      </c>
      <c r="J13" s="26">
        <v>40</v>
      </c>
      <c r="K13" s="26">
        <v>26</v>
      </c>
      <c r="L13" s="26">
        <v>46</v>
      </c>
    </row>
    <row r="14" spans="1:14" x14ac:dyDescent="0.2">
      <c r="A14" s="18">
        <v>2003</v>
      </c>
      <c r="B14" s="64">
        <v>1326</v>
      </c>
      <c r="C14" s="20">
        <v>363</v>
      </c>
      <c r="D14" s="20">
        <v>668</v>
      </c>
      <c r="E14" s="20">
        <v>17</v>
      </c>
      <c r="F14" s="20">
        <v>56</v>
      </c>
      <c r="G14" s="20">
        <v>74</v>
      </c>
      <c r="H14" s="20">
        <v>23</v>
      </c>
      <c r="I14" s="26">
        <v>30</v>
      </c>
      <c r="J14" s="26">
        <v>20</v>
      </c>
      <c r="K14" s="26">
        <v>21</v>
      </c>
      <c r="L14" s="26">
        <v>54</v>
      </c>
    </row>
    <row r="15" spans="1:14" x14ac:dyDescent="0.2">
      <c r="A15" s="18">
        <v>2004</v>
      </c>
      <c r="B15" s="64">
        <v>1390</v>
      </c>
      <c r="C15" s="20">
        <v>329</v>
      </c>
      <c r="D15" s="20">
        <v>690</v>
      </c>
      <c r="E15" s="20">
        <v>14</v>
      </c>
      <c r="F15" s="20">
        <v>56</v>
      </c>
      <c r="G15" s="20">
        <v>93</v>
      </c>
      <c r="H15" s="20">
        <v>32</v>
      </c>
      <c r="I15" s="26">
        <v>57</v>
      </c>
      <c r="J15" s="26">
        <v>34</v>
      </c>
      <c r="K15" s="26">
        <v>21</v>
      </c>
      <c r="L15" s="26">
        <v>64</v>
      </c>
    </row>
    <row r="16" spans="1:14" x14ac:dyDescent="0.2">
      <c r="A16" s="18">
        <v>2005</v>
      </c>
      <c r="B16" s="64">
        <v>1284</v>
      </c>
      <c r="C16" s="20">
        <v>301</v>
      </c>
      <c r="D16" s="20">
        <v>676</v>
      </c>
      <c r="E16" s="20">
        <v>9</v>
      </c>
      <c r="F16" s="20">
        <v>60</v>
      </c>
      <c r="G16" s="20">
        <v>51</v>
      </c>
      <c r="H16" s="20">
        <v>29</v>
      </c>
      <c r="I16" s="26">
        <v>48</v>
      </c>
      <c r="J16" s="26">
        <v>37</v>
      </c>
      <c r="K16" s="26">
        <v>16</v>
      </c>
      <c r="L16" s="26">
        <v>57</v>
      </c>
    </row>
    <row r="17" spans="1:12" x14ac:dyDescent="0.2">
      <c r="A17" s="18">
        <v>2006</v>
      </c>
      <c r="B17" s="64">
        <v>1264</v>
      </c>
      <c r="C17" s="20">
        <v>330</v>
      </c>
      <c r="D17" s="20">
        <v>642</v>
      </c>
      <c r="E17" s="20">
        <v>9</v>
      </c>
      <c r="F17" s="20">
        <v>60</v>
      </c>
      <c r="G17" s="20">
        <v>37</v>
      </c>
      <c r="H17" s="20">
        <v>23</v>
      </c>
      <c r="I17" s="26">
        <v>70</v>
      </c>
      <c r="J17" s="26">
        <v>23</v>
      </c>
      <c r="K17" s="26">
        <v>12</v>
      </c>
      <c r="L17" s="26">
        <v>58</v>
      </c>
    </row>
    <row r="18" spans="1:12" x14ac:dyDescent="0.2">
      <c r="A18" s="18">
        <v>2007</v>
      </c>
      <c r="B18" s="64">
        <v>1289</v>
      </c>
      <c r="C18" s="20">
        <v>312</v>
      </c>
      <c r="D18" s="20">
        <v>658</v>
      </c>
      <c r="E18" s="20">
        <v>17</v>
      </c>
      <c r="F18" s="20">
        <v>49</v>
      </c>
      <c r="G18" s="20">
        <v>51</v>
      </c>
      <c r="H18" s="20">
        <v>26</v>
      </c>
      <c r="I18" s="26">
        <v>63</v>
      </c>
      <c r="J18" s="26">
        <v>27</v>
      </c>
      <c r="K18" s="26">
        <v>20</v>
      </c>
      <c r="L18" s="26">
        <v>66</v>
      </c>
    </row>
    <row r="19" spans="1:12" ht="12.75" customHeight="1" x14ac:dyDescent="0.2">
      <c r="A19" s="18">
        <v>2008</v>
      </c>
      <c r="B19" s="64">
        <v>1261</v>
      </c>
      <c r="C19" s="20">
        <v>290</v>
      </c>
      <c r="D19" s="20">
        <v>634</v>
      </c>
      <c r="E19" s="20">
        <v>7</v>
      </c>
      <c r="F19" s="20">
        <v>42</v>
      </c>
      <c r="G19" s="20">
        <v>58</v>
      </c>
      <c r="H19" s="20">
        <v>33</v>
      </c>
      <c r="I19" s="26">
        <v>82</v>
      </c>
      <c r="J19" s="26">
        <v>23</v>
      </c>
      <c r="K19" s="26">
        <v>15</v>
      </c>
      <c r="L19" s="26">
        <v>77</v>
      </c>
    </row>
    <row r="20" spans="1:12" ht="12.75" customHeight="1" x14ac:dyDescent="0.2">
      <c r="A20" s="18">
        <v>2009</v>
      </c>
      <c r="B20" s="64">
        <v>1332</v>
      </c>
      <c r="C20" s="20">
        <v>277</v>
      </c>
      <c r="D20" s="20">
        <v>685</v>
      </c>
      <c r="E20" s="20">
        <v>40</v>
      </c>
      <c r="F20" s="20">
        <v>41</v>
      </c>
      <c r="G20" s="20">
        <v>51</v>
      </c>
      <c r="H20" s="20">
        <v>33</v>
      </c>
      <c r="I20" s="26">
        <v>98</v>
      </c>
      <c r="J20" s="26">
        <v>20</v>
      </c>
      <c r="K20" s="26">
        <v>20</v>
      </c>
      <c r="L20" s="26">
        <v>67</v>
      </c>
    </row>
    <row r="21" spans="1:12" ht="12.75" customHeight="1" x14ac:dyDescent="0.2">
      <c r="A21" s="30">
        <v>2010</v>
      </c>
      <c r="B21" s="65">
        <v>1295</v>
      </c>
      <c r="C21" s="23">
        <v>233</v>
      </c>
      <c r="D21" s="20">
        <v>703</v>
      </c>
      <c r="E21" s="20">
        <v>34</v>
      </c>
      <c r="F21" s="20">
        <v>36</v>
      </c>
      <c r="G21" s="20">
        <v>40</v>
      </c>
      <c r="H21" s="20">
        <v>34</v>
      </c>
      <c r="I21" s="26">
        <v>124</v>
      </c>
      <c r="J21" s="26">
        <v>17</v>
      </c>
      <c r="K21" s="26">
        <v>13</v>
      </c>
      <c r="L21" s="26">
        <v>61</v>
      </c>
    </row>
    <row r="22" spans="1:12" ht="12.75" customHeight="1" x14ac:dyDescent="0.2">
      <c r="A22" s="31" t="s">
        <v>90</v>
      </c>
      <c r="B22" s="65">
        <v>1295</v>
      </c>
      <c r="C22" s="23">
        <v>212</v>
      </c>
      <c r="D22" s="23">
        <v>723</v>
      </c>
      <c r="E22" s="23">
        <v>26</v>
      </c>
      <c r="F22" s="23">
        <v>46</v>
      </c>
      <c r="G22" s="23">
        <v>58</v>
      </c>
      <c r="H22" s="23">
        <v>25</v>
      </c>
      <c r="I22" s="27">
        <v>99</v>
      </c>
      <c r="J22" s="26">
        <v>15</v>
      </c>
      <c r="K22" s="26">
        <v>19</v>
      </c>
      <c r="L22" s="26">
        <v>72</v>
      </c>
    </row>
    <row r="23" spans="1:12" ht="12.75" customHeight="1" x14ac:dyDescent="0.2">
      <c r="A23" s="31" t="s">
        <v>92</v>
      </c>
      <c r="B23" s="129">
        <v>1247</v>
      </c>
      <c r="C23" s="128">
        <v>217</v>
      </c>
      <c r="D23" s="128">
        <v>705</v>
      </c>
      <c r="E23" s="128">
        <v>34</v>
      </c>
      <c r="F23" s="128">
        <v>27</v>
      </c>
      <c r="G23" s="128">
        <v>34</v>
      </c>
      <c r="H23" s="128">
        <v>15</v>
      </c>
      <c r="I23" s="128">
        <v>126</v>
      </c>
      <c r="J23" s="128">
        <v>12</v>
      </c>
      <c r="K23" s="128">
        <v>13</v>
      </c>
      <c r="L23" s="128">
        <v>64</v>
      </c>
    </row>
    <row r="24" spans="1:12" ht="12.75" customHeight="1" x14ac:dyDescent="0.2">
      <c r="A24" s="31" t="s">
        <v>118</v>
      </c>
      <c r="B24" s="129">
        <v>1280</v>
      </c>
      <c r="C24" s="128">
        <v>207</v>
      </c>
      <c r="D24" s="128">
        <v>718</v>
      </c>
      <c r="E24" s="128">
        <v>34</v>
      </c>
      <c r="F24" s="128">
        <v>27</v>
      </c>
      <c r="G24" s="128">
        <v>43</v>
      </c>
      <c r="H24" s="128">
        <v>33</v>
      </c>
      <c r="I24" s="128">
        <v>126</v>
      </c>
      <c r="J24" s="128">
        <v>15</v>
      </c>
      <c r="K24" s="128">
        <v>7</v>
      </c>
      <c r="L24" s="128">
        <v>70</v>
      </c>
    </row>
    <row r="25" spans="1:12" ht="12.75" customHeight="1" x14ac:dyDescent="0.2">
      <c r="A25" s="31" t="s">
        <v>123</v>
      </c>
      <c r="B25" s="129">
        <v>1320</v>
      </c>
      <c r="C25" s="128">
        <v>222</v>
      </c>
      <c r="D25" s="128">
        <v>739</v>
      </c>
      <c r="E25" s="128">
        <v>25</v>
      </c>
      <c r="F25" s="128">
        <v>51</v>
      </c>
      <c r="G25" s="128">
        <v>22</v>
      </c>
      <c r="H25" s="128">
        <v>10</v>
      </c>
      <c r="I25" s="128">
        <v>140</v>
      </c>
      <c r="J25" s="128">
        <v>9</v>
      </c>
      <c r="K25" s="128">
        <v>15</v>
      </c>
      <c r="L25" s="128">
        <v>87</v>
      </c>
    </row>
    <row r="26" spans="1:12" ht="12.75" customHeight="1" x14ac:dyDescent="0.2">
      <c r="A26" s="31" t="s">
        <v>133</v>
      </c>
      <c r="B26" s="129">
        <v>1402</v>
      </c>
      <c r="C26" s="128">
        <v>191</v>
      </c>
      <c r="D26" s="128">
        <v>787</v>
      </c>
      <c r="E26" s="128">
        <v>35</v>
      </c>
      <c r="F26" s="128">
        <v>45</v>
      </c>
      <c r="G26" s="128">
        <v>37</v>
      </c>
      <c r="H26" s="128">
        <v>18</v>
      </c>
      <c r="I26" s="128">
        <v>173</v>
      </c>
      <c r="J26" s="128">
        <v>14</v>
      </c>
      <c r="K26" s="128">
        <v>21</v>
      </c>
      <c r="L26" s="128">
        <v>81</v>
      </c>
    </row>
    <row r="27" spans="1:12" ht="12.75" customHeight="1" x14ac:dyDescent="0.2">
      <c r="A27" s="31" t="s">
        <v>136</v>
      </c>
      <c r="B27" s="129">
        <v>1553</v>
      </c>
      <c r="C27" s="128">
        <v>206</v>
      </c>
      <c r="D27" s="128">
        <v>878</v>
      </c>
      <c r="E27" s="128">
        <v>28</v>
      </c>
      <c r="F27" s="128">
        <v>54</v>
      </c>
      <c r="G27" s="128">
        <v>43</v>
      </c>
      <c r="H27" s="128">
        <v>19</v>
      </c>
      <c r="I27" s="128">
        <v>187</v>
      </c>
      <c r="J27" s="128">
        <v>14</v>
      </c>
      <c r="K27" s="128">
        <v>23</v>
      </c>
      <c r="L27" s="128">
        <v>101</v>
      </c>
    </row>
    <row r="28" spans="1:12" ht="12.75" customHeight="1" x14ac:dyDescent="0.2">
      <c r="A28" s="31" t="s">
        <v>141</v>
      </c>
      <c r="B28" s="129">
        <v>1579</v>
      </c>
      <c r="C28" s="128">
        <v>174</v>
      </c>
      <c r="D28" s="128">
        <v>982</v>
      </c>
      <c r="E28" s="128">
        <v>36</v>
      </c>
      <c r="F28" s="128">
        <v>48</v>
      </c>
      <c r="G28" s="128">
        <v>43</v>
      </c>
      <c r="H28" s="128">
        <v>8</v>
      </c>
      <c r="I28" s="128">
        <v>154</v>
      </c>
      <c r="J28" s="128">
        <v>13</v>
      </c>
      <c r="K28" s="128">
        <v>19</v>
      </c>
      <c r="L28" s="128">
        <v>102</v>
      </c>
    </row>
    <row r="29" spans="1:12" ht="12.75" customHeight="1" x14ac:dyDescent="0.2">
      <c r="A29" s="31" t="s">
        <v>144</v>
      </c>
      <c r="B29" s="129">
        <v>1536</v>
      </c>
      <c r="C29" s="128">
        <v>178</v>
      </c>
      <c r="D29" s="128">
        <v>942</v>
      </c>
      <c r="E29" s="128">
        <v>32</v>
      </c>
      <c r="F29" s="128">
        <v>51</v>
      </c>
      <c r="G29" s="128">
        <v>25</v>
      </c>
      <c r="H29" s="128">
        <v>14</v>
      </c>
      <c r="I29" s="128">
        <v>170</v>
      </c>
      <c r="J29" s="128">
        <v>16</v>
      </c>
      <c r="K29" s="128">
        <v>15</v>
      </c>
      <c r="L29" s="128">
        <v>93</v>
      </c>
    </row>
    <row r="30" spans="1:12" ht="12.75" customHeight="1" x14ac:dyDescent="0.2">
      <c r="A30" s="31" t="s">
        <v>161</v>
      </c>
      <c r="B30" s="129">
        <v>1745</v>
      </c>
      <c r="C30" s="128">
        <v>189</v>
      </c>
      <c r="D30" s="128">
        <v>1028</v>
      </c>
      <c r="E30" s="128">
        <v>38</v>
      </c>
      <c r="F30" s="128">
        <v>44</v>
      </c>
      <c r="G30" s="128">
        <v>35</v>
      </c>
      <c r="H30" s="128">
        <v>10</v>
      </c>
      <c r="I30" s="128">
        <v>279</v>
      </c>
      <c r="J30" s="128">
        <v>21</v>
      </c>
      <c r="K30" s="128">
        <v>23</v>
      </c>
      <c r="L30" s="128">
        <v>78</v>
      </c>
    </row>
    <row r="31" spans="1:12" ht="12.75" customHeight="1" x14ac:dyDescent="0.2">
      <c r="A31" s="31" t="s">
        <v>162</v>
      </c>
      <c r="B31" s="129">
        <v>1679</v>
      </c>
      <c r="C31" s="128">
        <v>150</v>
      </c>
      <c r="D31" s="128">
        <v>948</v>
      </c>
      <c r="E31" s="128">
        <v>41</v>
      </c>
      <c r="F31" s="128">
        <v>48</v>
      </c>
      <c r="G31" s="128">
        <v>39</v>
      </c>
      <c r="H31" s="128">
        <v>5</v>
      </c>
      <c r="I31" s="128">
        <v>293</v>
      </c>
      <c r="J31" s="128">
        <v>12</v>
      </c>
      <c r="K31" s="128">
        <v>16</v>
      </c>
      <c r="L31" s="128">
        <v>127</v>
      </c>
    </row>
    <row r="32" spans="1:12" ht="6" customHeight="1" x14ac:dyDescent="0.2">
      <c r="A32" s="35"/>
      <c r="B32" s="63"/>
      <c r="C32" s="26"/>
      <c r="D32" s="26"/>
      <c r="E32" s="26"/>
      <c r="F32" s="26"/>
      <c r="G32" s="26"/>
      <c r="H32" s="26"/>
      <c r="I32" s="26"/>
      <c r="J32" s="26"/>
      <c r="K32" s="26"/>
      <c r="L32" s="26"/>
    </row>
    <row r="33" spans="1:15" ht="6" customHeight="1" x14ac:dyDescent="0.2">
      <c r="A33" s="31"/>
      <c r="B33" s="65"/>
      <c r="C33" s="23"/>
      <c r="D33" s="23"/>
      <c r="E33" s="23"/>
      <c r="F33" s="23"/>
      <c r="G33" s="23"/>
      <c r="H33" s="23"/>
      <c r="I33" s="27"/>
      <c r="J33" s="26"/>
      <c r="K33" s="26"/>
      <c r="L33" s="26"/>
    </row>
    <row r="34" spans="1:15" ht="12.75" customHeight="1" x14ac:dyDescent="0.2">
      <c r="A34" s="37" t="s">
        <v>73</v>
      </c>
      <c r="B34" s="64">
        <v>1657</v>
      </c>
      <c r="C34" s="20">
        <v>212</v>
      </c>
      <c r="D34" s="20">
        <v>723</v>
      </c>
      <c r="E34" s="20">
        <v>26</v>
      </c>
      <c r="F34" s="20">
        <v>46</v>
      </c>
      <c r="G34" s="20">
        <v>58</v>
      </c>
      <c r="H34" s="20">
        <v>25</v>
      </c>
      <c r="I34" s="20">
        <v>461</v>
      </c>
      <c r="J34" s="20">
        <v>15</v>
      </c>
      <c r="K34" s="20">
        <v>19</v>
      </c>
      <c r="L34" s="20">
        <v>72</v>
      </c>
      <c r="O34" s="68"/>
    </row>
    <row r="35" spans="1:15" ht="12.75" customHeight="1" x14ac:dyDescent="0.2">
      <c r="A35" s="37" t="s">
        <v>91</v>
      </c>
      <c r="B35" s="126">
        <v>1629</v>
      </c>
      <c r="C35" s="124">
        <v>217</v>
      </c>
      <c r="D35" s="124">
        <v>705</v>
      </c>
      <c r="E35" s="124">
        <v>34</v>
      </c>
      <c r="F35" s="124">
        <v>27</v>
      </c>
      <c r="G35" s="124">
        <v>34</v>
      </c>
      <c r="H35" s="124">
        <v>15</v>
      </c>
      <c r="I35" s="124">
        <v>508</v>
      </c>
      <c r="J35" s="124">
        <v>12</v>
      </c>
      <c r="K35" s="124">
        <v>13</v>
      </c>
      <c r="L35" s="124">
        <v>64</v>
      </c>
      <c r="O35" s="68"/>
    </row>
    <row r="36" spans="1:15" ht="12.75" customHeight="1" x14ac:dyDescent="0.2">
      <c r="A36" s="37" t="s">
        <v>119</v>
      </c>
      <c r="B36" s="126">
        <v>1664</v>
      </c>
      <c r="C36" s="124">
        <v>207</v>
      </c>
      <c r="D36" s="124">
        <v>718</v>
      </c>
      <c r="E36" s="124">
        <v>34</v>
      </c>
      <c r="F36" s="124">
        <v>27</v>
      </c>
      <c r="G36" s="124">
        <v>43</v>
      </c>
      <c r="H36" s="124">
        <v>33</v>
      </c>
      <c r="I36" s="124">
        <v>510</v>
      </c>
      <c r="J36" s="124">
        <v>15</v>
      </c>
      <c r="K36" s="124">
        <v>7</v>
      </c>
      <c r="L36" s="124">
        <v>70</v>
      </c>
      <c r="O36" s="68"/>
    </row>
    <row r="37" spans="1:15" ht="12.75" customHeight="1" x14ac:dyDescent="0.2">
      <c r="A37" s="37" t="s">
        <v>124</v>
      </c>
      <c r="B37" s="126">
        <v>1750</v>
      </c>
      <c r="C37" s="124">
        <v>222</v>
      </c>
      <c r="D37" s="124">
        <v>739</v>
      </c>
      <c r="E37" s="124">
        <v>25</v>
      </c>
      <c r="F37" s="124">
        <v>51</v>
      </c>
      <c r="G37" s="124">
        <v>22</v>
      </c>
      <c r="H37" s="124">
        <v>10</v>
      </c>
      <c r="I37" s="124">
        <v>570</v>
      </c>
      <c r="J37" s="124">
        <v>9</v>
      </c>
      <c r="K37" s="124">
        <v>15</v>
      </c>
      <c r="L37" s="124">
        <v>87</v>
      </c>
      <c r="O37" s="68"/>
    </row>
    <row r="38" spans="1:15" ht="12.75" customHeight="1" x14ac:dyDescent="0.2">
      <c r="A38" s="37" t="s">
        <v>134</v>
      </c>
      <c r="B38" s="126">
        <v>1892</v>
      </c>
      <c r="C38" s="124">
        <v>191</v>
      </c>
      <c r="D38" s="124">
        <v>787</v>
      </c>
      <c r="E38" s="124">
        <v>35</v>
      </c>
      <c r="F38" s="124">
        <v>45</v>
      </c>
      <c r="G38" s="124">
        <v>37</v>
      </c>
      <c r="H38" s="124">
        <v>18</v>
      </c>
      <c r="I38" s="124">
        <v>663</v>
      </c>
      <c r="J38" s="124">
        <v>14</v>
      </c>
      <c r="K38" s="124">
        <v>21</v>
      </c>
      <c r="L38" s="124">
        <v>81</v>
      </c>
      <c r="O38" s="68"/>
    </row>
    <row r="39" spans="1:15" ht="12.75" customHeight="1" x14ac:dyDescent="0.2">
      <c r="A39" s="37" t="s">
        <v>137</v>
      </c>
      <c r="B39" s="126">
        <v>2216</v>
      </c>
      <c r="C39" s="124">
        <v>206</v>
      </c>
      <c r="D39" s="124">
        <v>878</v>
      </c>
      <c r="E39" s="124">
        <v>28</v>
      </c>
      <c r="F39" s="124">
        <v>54</v>
      </c>
      <c r="G39" s="124">
        <v>43</v>
      </c>
      <c r="H39" s="124">
        <v>19</v>
      </c>
      <c r="I39" s="124">
        <v>850</v>
      </c>
      <c r="J39" s="124">
        <v>14</v>
      </c>
      <c r="K39" s="124">
        <v>23</v>
      </c>
      <c r="L39" s="124">
        <v>101</v>
      </c>
      <c r="O39" s="68"/>
    </row>
    <row r="40" spans="1:15" ht="12.75" customHeight="1" x14ac:dyDescent="0.2">
      <c r="A40" s="37" t="s">
        <v>142</v>
      </c>
      <c r="B40" s="126">
        <v>2348</v>
      </c>
      <c r="C40" s="124">
        <v>174</v>
      </c>
      <c r="D40" s="124">
        <v>982</v>
      </c>
      <c r="E40" s="124">
        <v>36</v>
      </c>
      <c r="F40" s="124">
        <v>48</v>
      </c>
      <c r="G40" s="124">
        <v>43</v>
      </c>
      <c r="H40" s="124">
        <v>8</v>
      </c>
      <c r="I40" s="124">
        <v>923</v>
      </c>
      <c r="J40" s="124">
        <v>13</v>
      </c>
      <c r="K40" s="124">
        <v>19</v>
      </c>
      <c r="L40" s="124">
        <v>102</v>
      </c>
      <c r="O40" s="68"/>
    </row>
    <row r="41" spans="1:15" ht="12.75" customHeight="1" x14ac:dyDescent="0.2">
      <c r="A41" s="37" t="s">
        <v>145</v>
      </c>
      <c r="B41" s="126">
        <v>2512</v>
      </c>
      <c r="C41" s="124">
        <v>178</v>
      </c>
      <c r="D41" s="124">
        <v>942</v>
      </c>
      <c r="E41" s="124">
        <v>32</v>
      </c>
      <c r="F41" s="124">
        <v>51</v>
      </c>
      <c r="G41" s="124">
        <v>25</v>
      </c>
      <c r="H41" s="124">
        <v>14</v>
      </c>
      <c r="I41" s="124">
        <v>1146</v>
      </c>
      <c r="J41" s="124">
        <v>16</v>
      </c>
      <c r="K41" s="124">
        <v>15</v>
      </c>
      <c r="L41" s="124">
        <v>93</v>
      </c>
      <c r="O41" s="68"/>
    </row>
    <row r="42" spans="1:15" ht="12.75" customHeight="1" x14ac:dyDescent="0.2">
      <c r="A42" s="37" t="s">
        <v>163</v>
      </c>
      <c r="B42" s="126">
        <v>2726</v>
      </c>
      <c r="C42" s="124">
        <v>189</v>
      </c>
      <c r="D42" s="124">
        <v>1028</v>
      </c>
      <c r="E42" s="124">
        <v>38</v>
      </c>
      <c r="F42" s="124">
        <v>44</v>
      </c>
      <c r="G42" s="124">
        <v>35</v>
      </c>
      <c r="H42" s="124">
        <v>10</v>
      </c>
      <c r="I42" s="124">
        <v>1260</v>
      </c>
      <c r="J42" s="124">
        <v>21</v>
      </c>
      <c r="K42" s="124">
        <v>23</v>
      </c>
      <c r="L42" s="124">
        <v>78</v>
      </c>
      <c r="O42" s="68"/>
    </row>
    <row r="43" spans="1:15" ht="12.75" customHeight="1" x14ac:dyDescent="0.2">
      <c r="A43" s="37" t="s">
        <v>164</v>
      </c>
      <c r="B43" s="126">
        <v>2759</v>
      </c>
      <c r="C43" s="124">
        <v>150</v>
      </c>
      <c r="D43" s="124">
        <v>948</v>
      </c>
      <c r="E43" s="124">
        <v>41</v>
      </c>
      <c r="F43" s="124">
        <v>48</v>
      </c>
      <c r="G43" s="124">
        <v>39</v>
      </c>
      <c r="H43" s="124">
        <v>5</v>
      </c>
      <c r="I43" s="124">
        <v>1373</v>
      </c>
      <c r="J43" s="124">
        <v>12</v>
      </c>
      <c r="K43" s="124">
        <v>16</v>
      </c>
      <c r="L43" s="124">
        <v>127</v>
      </c>
      <c r="O43" s="68"/>
    </row>
    <row r="44" spans="1:15" ht="12.75" customHeight="1" x14ac:dyDescent="0.2">
      <c r="A44" s="30"/>
      <c r="B44" s="63"/>
      <c r="C44" s="26"/>
      <c r="D44" s="26"/>
      <c r="E44" s="26"/>
      <c r="F44" s="26"/>
      <c r="G44" s="26"/>
      <c r="H44" s="26"/>
      <c r="I44" s="26"/>
      <c r="J44" s="26"/>
      <c r="K44" s="26"/>
      <c r="L44" s="26"/>
    </row>
    <row r="45" spans="1:15" x14ac:dyDescent="0.2">
      <c r="A45" s="47" t="s">
        <v>87</v>
      </c>
      <c r="B45" s="65"/>
      <c r="C45" s="23"/>
      <c r="D45" s="23"/>
      <c r="E45" s="23"/>
      <c r="F45" s="23"/>
      <c r="G45" s="23"/>
      <c r="H45" s="23"/>
      <c r="I45" s="23"/>
      <c r="J45" s="23"/>
      <c r="K45" s="23"/>
      <c r="L45" s="23"/>
    </row>
    <row r="46" spans="1:15" x14ac:dyDescent="0.2">
      <c r="A46" s="53" t="s">
        <v>60</v>
      </c>
      <c r="B46" s="64">
        <f>AVERAGE(B11:B15)</f>
        <v>1344.4</v>
      </c>
      <c r="C46" s="125">
        <f t="shared" ref="C46:L46" si="0">AVERAGE(C11:C15)</f>
        <v>348.4</v>
      </c>
      <c r="D46" s="125">
        <f t="shared" si="0"/>
        <v>665.4</v>
      </c>
      <c r="E46" s="125">
        <f t="shared" si="0"/>
        <v>16.2</v>
      </c>
      <c r="F46" s="125">
        <f t="shared" si="0"/>
        <v>56.4</v>
      </c>
      <c r="G46" s="125">
        <f t="shared" si="0"/>
        <v>78.2</v>
      </c>
      <c r="H46" s="125">
        <f t="shared" si="0"/>
        <v>30.8</v>
      </c>
      <c r="I46" s="125">
        <f t="shared" si="0"/>
        <v>41.6</v>
      </c>
      <c r="J46" s="125">
        <f t="shared" si="0"/>
        <v>31.8</v>
      </c>
      <c r="K46" s="125">
        <f t="shared" si="0"/>
        <v>20.399999999999999</v>
      </c>
      <c r="L46" s="125">
        <f t="shared" si="0"/>
        <v>55.2</v>
      </c>
    </row>
    <row r="47" spans="1:15" x14ac:dyDescent="0.2">
      <c r="A47" s="53" t="s">
        <v>61</v>
      </c>
      <c r="B47" s="64">
        <f t="shared" ref="B47:L54" si="1">AVERAGE(B12:B16)</f>
        <v>1333</v>
      </c>
      <c r="C47" s="125">
        <f t="shared" si="1"/>
        <v>339.6</v>
      </c>
      <c r="D47" s="125">
        <f t="shared" si="1"/>
        <v>665.6</v>
      </c>
      <c r="E47" s="125">
        <f t="shared" si="1"/>
        <v>15</v>
      </c>
      <c r="F47" s="125">
        <f t="shared" si="1"/>
        <v>57.6</v>
      </c>
      <c r="G47" s="125">
        <f t="shared" si="1"/>
        <v>74.400000000000006</v>
      </c>
      <c r="H47" s="125">
        <f t="shared" si="1"/>
        <v>30.8</v>
      </c>
      <c r="I47" s="125">
        <f t="shared" si="1"/>
        <v>44.4</v>
      </c>
      <c r="J47" s="125">
        <f t="shared" si="1"/>
        <v>31.6</v>
      </c>
      <c r="K47" s="125">
        <f t="shared" si="1"/>
        <v>19.600000000000001</v>
      </c>
      <c r="L47" s="125">
        <f t="shared" si="1"/>
        <v>54.4</v>
      </c>
    </row>
    <row r="48" spans="1:15" x14ac:dyDescent="0.2">
      <c r="A48" s="53" t="s">
        <v>62</v>
      </c>
      <c r="B48" s="64">
        <f t="shared" si="1"/>
        <v>1315.8</v>
      </c>
      <c r="C48" s="125">
        <f t="shared" si="1"/>
        <v>330.4</v>
      </c>
      <c r="D48" s="125">
        <f t="shared" si="1"/>
        <v>668.8</v>
      </c>
      <c r="E48" s="125">
        <f t="shared" si="1"/>
        <v>12.4</v>
      </c>
      <c r="F48" s="125">
        <f t="shared" si="1"/>
        <v>57.4</v>
      </c>
      <c r="G48" s="125">
        <f t="shared" si="1"/>
        <v>64.599999999999994</v>
      </c>
      <c r="H48" s="125">
        <f t="shared" si="1"/>
        <v>28</v>
      </c>
      <c r="I48" s="125">
        <f t="shared" si="1"/>
        <v>48.4</v>
      </c>
      <c r="J48" s="125">
        <f t="shared" si="1"/>
        <v>30.8</v>
      </c>
      <c r="K48" s="125">
        <f t="shared" si="1"/>
        <v>19.2</v>
      </c>
      <c r="L48" s="125">
        <f t="shared" si="1"/>
        <v>55.8</v>
      </c>
    </row>
    <row r="49" spans="1:12" x14ac:dyDescent="0.2">
      <c r="A49" s="53" t="s">
        <v>63</v>
      </c>
      <c r="B49" s="64">
        <f t="shared" si="1"/>
        <v>1310.5999999999999</v>
      </c>
      <c r="C49" s="125">
        <f t="shared" si="1"/>
        <v>327</v>
      </c>
      <c r="D49" s="125">
        <f t="shared" si="1"/>
        <v>666.8</v>
      </c>
      <c r="E49" s="125">
        <f t="shared" si="1"/>
        <v>13.2</v>
      </c>
      <c r="F49" s="125">
        <f t="shared" si="1"/>
        <v>56.2</v>
      </c>
      <c r="G49" s="125">
        <f t="shared" si="1"/>
        <v>61.2</v>
      </c>
      <c r="H49" s="125">
        <f t="shared" si="1"/>
        <v>26.6</v>
      </c>
      <c r="I49" s="125">
        <f t="shared" si="1"/>
        <v>53.6</v>
      </c>
      <c r="J49" s="125">
        <f t="shared" si="1"/>
        <v>28.2</v>
      </c>
      <c r="K49" s="125">
        <f t="shared" si="1"/>
        <v>18</v>
      </c>
      <c r="L49" s="125">
        <f t="shared" si="1"/>
        <v>59.8</v>
      </c>
    </row>
    <row r="50" spans="1:12" x14ac:dyDescent="0.2">
      <c r="A50" s="53" t="s">
        <v>70</v>
      </c>
      <c r="B50" s="64">
        <f t="shared" si="1"/>
        <v>1297.5999999999999</v>
      </c>
      <c r="C50" s="125">
        <f t="shared" si="1"/>
        <v>312.39999999999998</v>
      </c>
      <c r="D50" s="125">
        <f t="shared" si="1"/>
        <v>660</v>
      </c>
      <c r="E50" s="125">
        <f t="shared" si="1"/>
        <v>11.2</v>
      </c>
      <c r="F50" s="125">
        <f t="shared" si="1"/>
        <v>53.4</v>
      </c>
      <c r="G50" s="125">
        <f t="shared" si="1"/>
        <v>58</v>
      </c>
      <c r="H50" s="125">
        <f t="shared" si="1"/>
        <v>28.6</v>
      </c>
      <c r="I50" s="125">
        <f t="shared" si="1"/>
        <v>64</v>
      </c>
      <c r="J50" s="125">
        <f t="shared" si="1"/>
        <v>28.8</v>
      </c>
      <c r="K50" s="125">
        <f t="shared" si="1"/>
        <v>16.8</v>
      </c>
      <c r="L50" s="125">
        <f t="shared" si="1"/>
        <v>64.400000000000006</v>
      </c>
    </row>
    <row r="51" spans="1:12" x14ac:dyDescent="0.2">
      <c r="A51" s="53" t="s">
        <v>71</v>
      </c>
      <c r="B51" s="64">
        <f t="shared" si="1"/>
        <v>1286</v>
      </c>
      <c r="C51" s="125">
        <f t="shared" si="1"/>
        <v>302</v>
      </c>
      <c r="D51" s="125">
        <f t="shared" si="1"/>
        <v>659</v>
      </c>
      <c r="E51" s="125">
        <f t="shared" si="1"/>
        <v>16.399999999999999</v>
      </c>
      <c r="F51" s="125">
        <f t="shared" si="1"/>
        <v>50.4</v>
      </c>
      <c r="G51" s="125">
        <f t="shared" si="1"/>
        <v>49.6</v>
      </c>
      <c r="H51" s="125">
        <f t="shared" si="1"/>
        <v>28.8</v>
      </c>
      <c r="I51" s="125">
        <f t="shared" si="1"/>
        <v>72.2</v>
      </c>
      <c r="J51" s="125">
        <f t="shared" si="1"/>
        <v>26</v>
      </c>
      <c r="K51" s="125">
        <f t="shared" si="1"/>
        <v>16.600000000000001</v>
      </c>
      <c r="L51" s="125">
        <f t="shared" si="1"/>
        <v>65</v>
      </c>
    </row>
    <row r="52" spans="1:12" x14ac:dyDescent="0.2">
      <c r="A52" s="53" t="s">
        <v>72</v>
      </c>
      <c r="B52" s="64">
        <f t="shared" si="1"/>
        <v>1288.2</v>
      </c>
      <c r="C52" s="125">
        <f t="shared" si="1"/>
        <v>288.39999999999998</v>
      </c>
      <c r="D52" s="125">
        <f t="shared" si="1"/>
        <v>664.4</v>
      </c>
      <c r="E52" s="125">
        <f t="shared" si="1"/>
        <v>21.4</v>
      </c>
      <c r="F52" s="125">
        <f t="shared" si="1"/>
        <v>45.6</v>
      </c>
      <c r="G52" s="125">
        <f t="shared" si="1"/>
        <v>47.4</v>
      </c>
      <c r="H52" s="125">
        <f t="shared" si="1"/>
        <v>29.8</v>
      </c>
      <c r="I52" s="125">
        <f t="shared" si="1"/>
        <v>87.4</v>
      </c>
      <c r="J52" s="125">
        <f t="shared" si="1"/>
        <v>22</v>
      </c>
      <c r="K52" s="125">
        <f t="shared" si="1"/>
        <v>16</v>
      </c>
      <c r="L52" s="125">
        <f t="shared" si="1"/>
        <v>65.8</v>
      </c>
    </row>
    <row r="53" spans="1:12" ht="12.75" customHeight="1" x14ac:dyDescent="0.2">
      <c r="A53" s="54" t="s">
        <v>74</v>
      </c>
      <c r="B53" s="64">
        <f>AVERAGE(B18:B22)</f>
        <v>1294.4000000000001</v>
      </c>
      <c r="C53" s="125">
        <f t="shared" si="1"/>
        <v>264.8</v>
      </c>
      <c r="D53" s="125">
        <f t="shared" si="1"/>
        <v>680.6</v>
      </c>
      <c r="E53" s="125">
        <f t="shared" si="1"/>
        <v>24.8</v>
      </c>
      <c r="F53" s="125">
        <f t="shared" si="1"/>
        <v>42.8</v>
      </c>
      <c r="G53" s="125">
        <f t="shared" si="1"/>
        <v>51.6</v>
      </c>
      <c r="H53" s="125">
        <f t="shared" si="1"/>
        <v>30.2</v>
      </c>
      <c r="I53" s="125">
        <f t="shared" si="1"/>
        <v>93.2</v>
      </c>
      <c r="J53" s="125">
        <f t="shared" si="1"/>
        <v>20.399999999999999</v>
      </c>
      <c r="K53" s="125">
        <f t="shared" si="1"/>
        <v>17.399999999999999</v>
      </c>
      <c r="L53" s="125">
        <f t="shared" si="1"/>
        <v>68.599999999999994</v>
      </c>
    </row>
    <row r="54" spans="1:12" ht="12.75" customHeight="1" x14ac:dyDescent="0.2">
      <c r="A54" s="54" t="s">
        <v>93</v>
      </c>
      <c r="B54" s="64">
        <f>AVERAGE(B19:B23)</f>
        <v>1286</v>
      </c>
      <c r="C54" s="125">
        <f>AVERAGE(C19:C22)</f>
        <v>253</v>
      </c>
      <c r="D54" s="125">
        <f>AVERAGE(D19:D22)</f>
        <v>686.25</v>
      </c>
      <c r="E54" s="125">
        <f t="shared" si="1"/>
        <v>28.2</v>
      </c>
      <c r="F54" s="125">
        <f t="shared" si="1"/>
        <v>38.4</v>
      </c>
      <c r="G54" s="125">
        <f t="shared" si="1"/>
        <v>48.2</v>
      </c>
      <c r="H54" s="125">
        <f t="shared" si="1"/>
        <v>28</v>
      </c>
      <c r="I54" s="125">
        <f t="shared" si="1"/>
        <v>105.8</v>
      </c>
      <c r="J54" s="125">
        <f t="shared" si="1"/>
        <v>17.399999999999999</v>
      </c>
      <c r="K54" s="125">
        <f t="shared" si="1"/>
        <v>16</v>
      </c>
      <c r="L54" s="125">
        <f t="shared" si="1"/>
        <v>68.2</v>
      </c>
    </row>
    <row r="55" spans="1:12" x14ac:dyDescent="0.2">
      <c r="A55" s="54" t="s">
        <v>120</v>
      </c>
      <c r="B55" s="64">
        <f>AVERAGE(B20:B23)</f>
        <v>1292.25</v>
      </c>
      <c r="C55" s="64">
        <f>AVERAGE(C20:C22)</f>
        <v>240.66666666666666</v>
      </c>
      <c r="D55" s="64">
        <f>AVERAGE(D20:D22)</f>
        <v>703.66666666666663</v>
      </c>
      <c r="E55" s="64">
        <f t="shared" ref="E55:L57" si="2">AVERAGE(E20:E23)</f>
        <v>33.5</v>
      </c>
      <c r="F55" s="64">
        <f t="shared" si="2"/>
        <v>37.5</v>
      </c>
      <c r="G55" s="64">
        <f t="shared" si="2"/>
        <v>45.75</v>
      </c>
      <c r="H55" s="64">
        <f t="shared" si="2"/>
        <v>26.75</v>
      </c>
      <c r="I55" s="64">
        <f t="shared" si="2"/>
        <v>111.75</v>
      </c>
      <c r="J55" s="64">
        <f t="shared" si="2"/>
        <v>16</v>
      </c>
      <c r="K55" s="64">
        <f t="shared" si="2"/>
        <v>16.25</v>
      </c>
      <c r="L55" s="64">
        <f t="shared" si="2"/>
        <v>66</v>
      </c>
    </row>
    <row r="56" spans="1:12" x14ac:dyDescent="0.2">
      <c r="A56" s="55" t="s">
        <v>125</v>
      </c>
      <c r="B56" s="64">
        <f>AVERAGE(B21:B24)</f>
        <v>1279.25</v>
      </c>
      <c r="C56" s="64">
        <f>AVERAGE(C21:C22)</f>
        <v>222.5</v>
      </c>
      <c r="D56" s="64">
        <f>AVERAGE(D21:D22)</f>
        <v>713</v>
      </c>
      <c r="E56" s="64">
        <f t="shared" si="2"/>
        <v>32</v>
      </c>
      <c r="F56" s="64">
        <f t="shared" si="2"/>
        <v>34</v>
      </c>
      <c r="G56" s="64">
        <f t="shared" si="2"/>
        <v>43.75</v>
      </c>
      <c r="H56" s="64">
        <f t="shared" si="2"/>
        <v>26.75</v>
      </c>
      <c r="I56" s="64">
        <f t="shared" si="2"/>
        <v>118.75</v>
      </c>
      <c r="J56" s="64">
        <f t="shared" si="2"/>
        <v>14.75</v>
      </c>
      <c r="K56" s="64">
        <f t="shared" si="2"/>
        <v>13</v>
      </c>
      <c r="L56" s="64">
        <f t="shared" si="2"/>
        <v>66.75</v>
      </c>
    </row>
    <row r="57" spans="1:12" x14ac:dyDescent="0.2">
      <c r="A57" s="55" t="s">
        <v>135</v>
      </c>
      <c r="B57" s="64">
        <f>AVERAGE(B22:B25)</f>
        <v>1285.5</v>
      </c>
      <c r="C57" s="64">
        <f>AVERAGE(C22:C22)</f>
        <v>212</v>
      </c>
      <c r="D57" s="64">
        <f>AVERAGE(D22:D22)</f>
        <v>723</v>
      </c>
      <c r="E57" s="64">
        <f t="shared" si="2"/>
        <v>29.75</v>
      </c>
      <c r="F57" s="64">
        <f t="shared" si="2"/>
        <v>37.75</v>
      </c>
      <c r="G57" s="64">
        <f t="shared" si="2"/>
        <v>39.25</v>
      </c>
      <c r="H57" s="64">
        <f t="shared" si="2"/>
        <v>20.75</v>
      </c>
      <c r="I57" s="64">
        <f t="shared" si="2"/>
        <v>122.75</v>
      </c>
      <c r="J57" s="64">
        <f t="shared" si="2"/>
        <v>12.75</v>
      </c>
      <c r="K57" s="64">
        <f t="shared" si="2"/>
        <v>13.5</v>
      </c>
      <c r="L57" s="64">
        <f t="shared" si="2"/>
        <v>73.25</v>
      </c>
    </row>
    <row r="58" spans="1:12" x14ac:dyDescent="0.2">
      <c r="A58" s="55" t="s">
        <v>138</v>
      </c>
      <c r="B58" s="64">
        <f>AVERAGE(B23:B27)</f>
        <v>1360.4</v>
      </c>
      <c r="C58" s="64">
        <f t="shared" ref="C58:K58" si="3">AVERAGE(C23:C27)</f>
        <v>208.6</v>
      </c>
      <c r="D58" s="64">
        <f t="shared" si="3"/>
        <v>765.4</v>
      </c>
      <c r="E58" s="64">
        <f t="shared" si="3"/>
        <v>31.2</v>
      </c>
      <c r="F58" s="64">
        <f t="shared" si="3"/>
        <v>40.799999999999997</v>
      </c>
      <c r="G58" s="64">
        <f t="shared" si="3"/>
        <v>35.799999999999997</v>
      </c>
      <c r="H58" s="64">
        <f t="shared" si="3"/>
        <v>19</v>
      </c>
      <c r="I58" s="64">
        <f t="shared" si="3"/>
        <v>150.4</v>
      </c>
      <c r="J58" s="64">
        <f t="shared" si="3"/>
        <v>12.8</v>
      </c>
      <c r="K58" s="64">
        <f t="shared" si="3"/>
        <v>15.8</v>
      </c>
      <c r="L58" s="64">
        <f t="shared" ref="L58" si="4">AVERAGE(L23:L27)</f>
        <v>80.599999999999994</v>
      </c>
    </row>
    <row r="59" spans="1:12" x14ac:dyDescent="0.2">
      <c r="A59" s="55" t="s">
        <v>143</v>
      </c>
      <c r="B59" s="64">
        <f>AVERAGE(B24:B28)</f>
        <v>1426.8</v>
      </c>
      <c r="C59" s="64">
        <f t="shared" ref="C59:K59" si="5">AVERAGE(C24:C28)</f>
        <v>200</v>
      </c>
      <c r="D59" s="64">
        <f t="shared" si="5"/>
        <v>820.8</v>
      </c>
      <c r="E59" s="64">
        <f t="shared" si="5"/>
        <v>31.6</v>
      </c>
      <c r="F59" s="64">
        <f t="shared" si="5"/>
        <v>45</v>
      </c>
      <c r="G59" s="64">
        <f t="shared" si="5"/>
        <v>37.6</v>
      </c>
      <c r="H59" s="64">
        <f t="shared" si="5"/>
        <v>17.600000000000001</v>
      </c>
      <c r="I59" s="64">
        <f t="shared" si="5"/>
        <v>156</v>
      </c>
      <c r="J59" s="64">
        <f t="shared" si="5"/>
        <v>13</v>
      </c>
      <c r="K59" s="64">
        <f t="shared" si="5"/>
        <v>17</v>
      </c>
      <c r="L59" s="64">
        <f t="shared" ref="L59" si="6">AVERAGE(L24:L28)</f>
        <v>88.2</v>
      </c>
    </row>
    <row r="60" spans="1:12" x14ac:dyDescent="0.2">
      <c r="A60" s="55" t="s">
        <v>146</v>
      </c>
      <c r="B60" s="64">
        <f>AVERAGE(B25:B29)</f>
        <v>1478</v>
      </c>
      <c r="C60" s="64">
        <f t="shared" ref="C60:K60" si="7">AVERAGE(C25:C29)</f>
        <v>194.2</v>
      </c>
      <c r="D60" s="64">
        <f t="shared" si="7"/>
        <v>865.6</v>
      </c>
      <c r="E60" s="64">
        <f t="shared" si="7"/>
        <v>31.2</v>
      </c>
      <c r="F60" s="64">
        <f t="shared" si="7"/>
        <v>49.8</v>
      </c>
      <c r="G60" s="64">
        <f t="shared" si="7"/>
        <v>34</v>
      </c>
      <c r="H60" s="64">
        <f>AVERAGE(H25:H29)</f>
        <v>13.8</v>
      </c>
      <c r="I60" s="64">
        <f t="shared" si="7"/>
        <v>164.8</v>
      </c>
      <c r="J60" s="64">
        <f t="shared" si="7"/>
        <v>13.2</v>
      </c>
      <c r="K60" s="64">
        <f t="shared" si="7"/>
        <v>18.600000000000001</v>
      </c>
      <c r="L60" s="64">
        <f t="shared" ref="L60" si="8">AVERAGE(L25:L29)</f>
        <v>92.8</v>
      </c>
    </row>
    <row r="61" spans="1:12" x14ac:dyDescent="0.2">
      <c r="A61" s="55"/>
      <c r="B61" s="52"/>
      <c r="C61" s="52"/>
      <c r="D61" s="52"/>
      <c r="E61" s="52"/>
      <c r="F61" s="52"/>
      <c r="G61" s="52"/>
      <c r="H61" s="52"/>
      <c r="I61" s="52"/>
      <c r="J61" s="52"/>
      <c r="K61" s="52"/>
      <c r="L61" s="52"/>
    </row>
    <row r="62" spans="1:12" ht="13.5" thickBot="1" x14ac:dyDescent="0.25">
      <c r="A62" s="41"/>
      <c r="B62" s="127"/>
      <c r="C62" s="19"/>
      <c r="D62" s="19"/>
      <c r="E62" s="19"/>
      <c r="F62" s="19"/>
      <c r="G62" s="19"/>
      <c r="H62" s="19"/>
      <c r="I62" s="19"/>
      <c r="J62" s="19"/>
      <c r="K62" s="19"/>
      <c r="L62" s="19"/>
    </row>
    <row r="63" spans="1:12" x14ac:dyDescent="0.2">
      <c r="A63" s="236"/>
      <c r="B63" s="237"/>
      <c r="C63" s="23"/>
      <c r="D63" s="23"/>
      <c r="E63" s="23"/>
      <c r="F63" s="23"/>
      <c r="G63" s="23"/>
      <c r="H63" s="23"/>
      <c r="I63" s="23"/>
      <c r="J63" s="23"/>
      <c r="K63" s="23"/>
      <c r="L63" s="23"/>
    </row>
    <row r="64" spans="1:12" x14ac:dyDescent="0.2">
      <c r="A64" s="58" t="s">
        <v>126</v>
      </c>
      <c r="B64" s="237"/>
      <c r="C64" s="23"/>
      <c r="D64" s="23"/>
      <c r="E64" s="23"/>
      <c r="F64" s="23"/>
      <c r="G64" s="23"/>
      <c r="H64" s="23"/>
      <c r="I64" s="23"/>
      <c r="J64" s="23"/>
      <c r="K64" s="23"/>
      <c r="L64" s="23"/>
    </row>
    <row r="65" spans="1:12" x14ac:dyDescent="0.2">
      <c r="A65" s="212" t="s">
        <v>195</v>
      </c>
      <c r="B65" s="212"/>
      <c r="C65" s="212"/>
      <c r="D65" s="212"/>
      <c r="E65" s="212"/>
      <c r="F65" s="212"/>
      <c r="G65" s="212"/>
      <c r="H65" s="212"/>
      <c r="I65" s="212"/>
      <c r="J65" s="212"/>
      <c r="K65" s="212"/>
      <c r="L65" s="212"/>
    </row>
    <row r="66" spans="1:12" x14ac:dyDescent="0.2">
      <c r="A66" s="212"/>
      <c r="B66" s="212"/>
      <c r="C66" s="212"/>
      <c r="D66" s="212"/>
      <c r="E66" s="212"/>
      <c r="F66" s="212"/>
      <c r="G66" s="212"/>
      <c r="H66" s="212"/>
      <c r="I66" s="212"/>
      <c r="J66" s="212"/>
      <c r="K66" s="212"/>
      <c r="L66" s="212"/>
    </row>
    <row r="67" spans="1:12" x14ac:dyDescent="0.2">
      <c r="A67" s="211" t="s">
        <v>196</v>
      </c>
      <c r="B67" s="211"/>
      <c r="C67" s="211"/>
      <c r="D67" s="211"/>
      <c r="E67" s="211"/>
      <c r="F67" s="211"/>
      <c r="G67" s="211"/>
      <c r="H67" s="211"/>
      <c r="I67" s="211"/>
      <c r="J67" s="211"/>
      <c r="K67" s="211"/>
      <c r="L67" s="211"/>
    </row>
    <row r="68" spans="1:12" x14ac:dyDescent="0.2">
      <c r="A68" s="46"/>
      <c r="B68" s="238"/>
    </row>
    <row r="69" spans="1:12" ht="12.75" customHeight="1" x14ac:dyDescent="0.2">
      <c r="A69" s="46" t="s">
        <v>188</v>
      </c>
      <c r="B69" s="238"/>
    </row>
    <row r="70" spans="1:12" x14ac:dyDescent="0.2">
      <c r="A70" s="46"/>
      <c r="B70" s="238"/>
    </row>
    <row r="71" spans="1:12" x14ac:dyDescent="0.2">
      <c r="A71" s="46"/>
      <c r="B71" s="238"/>
    </row>
    <row r="72" spans="1:12" x14ac:dyDescent="0.2">
      <c r="A72" s="46"/>
      <c r="B72" s="238"/>
    </row>
    <row r="73" spans="1:12" x14ac:dyDescent="0.2">
      <c r="A73" s="46"/>
      <c r="B73" s="238"/>
    </row>
    <row r="74" spans="1:12" x14ac:dyDescent="0.2">
      <c r="A74" s="46"/>
      <c r="B74" s="238"/>
    </row>
    <row r="75" spans="1:12" x14ac:dyDescent="0.2">
      <c r="A75" s="46"/>
      <c r="B75" s="238"/>
    </row>
    <row r="76" spans="1:12" x14ac:dyDescent="0.2">
      <c r="A76" s="46"/>
      <c r="B76" s="238"/>
    </row>
    <row r="77" spans="1:12" x14ac:dyDescent="0.2">
      <c r="A77" s="46"/>
      <c r="B77" s="238"/>
    </row>
    <row r="78" spans="1:12" x14ac:dyDescent="0.2">
      <c r="A78" s="46"/>
      <c r="B78" s="238"/>
    </row>
    <row r="79" spans="1:12" x14ac:dyDescent="0.2">
      <c r="A79" s="46"/>
      <c r="B79" s="238"/>
    </row>
    <row r="80" spans="1:12" x14ac:dyDescent="0.2">
      <c r="A80" s="46"/>
      <c r="B80" s="238"/>
    </row>
  </sheetData>
  <mergeCells count="16">
    <mergeCell ref="A65:L66"/>
    <mergeCell ref="A67:L67"/>
    <mergeCell ref="K1:L1"/>
    <mergeCell ref="B3:L3"/>
    <mergeCell ref="B4:B9"/>
    <mergeCell ref="C4:C9"/>
    <mergeCell ref="D4:D9"/>
    <mergeCell ref="E4:E9"/>
    <mergeCell ref="F4:F9"/>
    <mergeCell ref="G4:G9"/>
    <mergeCell ref="H4:H9"/>
    <mergeCell ref="I4:I9"/>
    <mergeCell ref="J4:J9"/>
    <mergeCell ref="K4:K9"/>
    <mergeCell ref="L4:L9"/>
    <mergeCell ref="A1:I1"/>
  </mergeCells>
  <phoneticPr fontId="6" type="noConversion"/>
  <hyperlinks>
    <hyperlink ref="K1:L1" location="Contents!A1" display="back to contents"/>
  </hyperlinks>
  <pageMargins left="0.25" right="0.25" top="0.75" bottom="0.75" header="0.3" footer="0.3"/>
  <pageSetup paperSize="9" scale="61" orientation="landscape" r:id="rId1"/>
  <headerFooter alignWithMargins="0">
    <oddFooter>&amp;L&amp;Z&amp;F     &amp;A</oddFooter>
  </headerFooter>
  <ignoredErrors>
    <ignoredError sqref="B46:L52 B55:L55 B56:L56 B57:L57 C54:L54 C53:L5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6"/>
  <sheetViews>
    <sheetView zoomScaleNormal="100" workbookViewId="0">
      <selection sqref="A1:N1"/>
    </sheetView>
  </sheetViews>
  <sheetFormatPr defaultColWidth="9.140625" defaultRowHeight="12.75" x14ac:dyDescent="0.2"/>
  <cols>
    <col min="1" max="1" width="25.7109375" style="15" customWidth="1"/>
    <col min="2" max="2" width="12.28515625" style="15" customWidth="1"/>
    <col min="3" max="20" width="7.7109375" style="15" customWidth="1"/>
    <col min="21" max="21" width="2.140625" style="15" customWidth="1"/>
    <col min="22" max="22" width="49.42578125" style="15" customWidth="1"/>
    <col min="23" max="16384" width="9.140625" style="15"/>
  </cols>
  <sheetData>
    <row r="1" spans="1:20" ht="18" customHeight="1" x14ac:dyDescent="0.2">
      <c r="A1" s="229" t="s">
        <v>165</v>
      </c>
      <c r="B1" s="229"/>
      <c r="C1" s="229"/>
      <c r="D1" s="229"/>
      <c r="E1" s="229"/>
      <c r="F1" s="229"/>
      <c r="G1" s="229"/>
      <c r="H1" s="229"/>
      <c r="I1" s="229"/>
      <c r="J1" s="229"/>
      <c r="K1" s="229"/>
      <c r="L1" s="229"/>
      <c r="M1" s="229"/>
      <c r="N1" s="229"/>
      <c r="P1" s="257" t="s">
        <v>185</v>
      </c>
      <c r="Q1" s="257"/>
    </row>
    <row r="2" spans="1:20" ht="15" customHeight="1" x14ac:dyDescent="0.2">
      <c r="A2" s="16"/>
      <c r="B2" s="16"/>
    </row>
    <row r="3" spans="1:20" x14ac:dyDescent="0.2">
      <c r="A3" s="59" t="s">
        <v>103</v>
      </c>
      <c r="B3" s="16"/>
    </row>
    <row r="4" spans="1:20" x14ac:dyDescent="0.2">
      <c r="A4" s="16"/>
      <c r="B4" s="16"/>
    </row>
    <row r="5" spans="1:20" ht="13.5" thickBot="1" x14ac:dyDescent="0.25">
      <c r="B5" s="48"/>
      <c r="C5" s="48"/>
      <c r="D5" s="48"/>
      <c r="E5" s="48"/>
      <c r="F5" s="48"/>
      <c r="G5" s="48"/>
      <c r="H5" s="48"/>
      <c r="I5" s="49" t="s">
        <v>22</v>
      </c>
      <c r="J5" s="48"/>
      <c r="K5" s="48"/>
      <c r="L5" s="48"/>
      <c r="M5" s="48"/>
      <c r="N5" s="48"/>
      <c r="O5" s="48"/>
      <c r="P5" s="48"/>
      <c r="Q5" s="48"/>
      <c r="R5" s="48"/>
      <c r="S5" s="48"/>
      <c r="T5" s="48"/>
    </row>
    <row r="6" spans="1:20" ht="14.25" x14ac:dyDescent="0.2">
      <c r="B6" s="60" t="s">
        <v>127</v>
      </c>
      <c r="C6" s="60" t="s">
        <v>4</v>
      </c>
      <c r="D6" s="61" t="s">
        <v>5</v>
      </c>
      <c r="E6" s="62" t="s">
        <v>6</v>
      </c>
      <c r="F6" s="60" t="s">
        <v>7</v>
      </c>
      <c r="G6" s="60" t="s">
        <v>8</v>
      </c>
      <c r="H6" s="60" t="s">
        <v>9</v>
      </c>
      <c r="I6" s="60" t="s">
        <v>10</v>
      </c>
      <c r="J6" s="60" t="s">
        <v>11</v>
      </c>
      <c r="K6" s="60" t="s">
        <v>12</v>
      </c>
      <c r="L6" s="60" t="s">
        <v>13</v>
      </c>
      <c r="M6" s="60" t="s">
        <v>14</v>
      </c>
      <c r="N6" s="60" t="s">
        <v>15</v>
      </c>
      <c r="O6" s="60" t="s">
        <v>16</v>
      </c>
      <c r="P6" s="60" t="s">
        <v>17</v>
      </c>
      <c r="Q6" s="60" t="s">
        <v>18</v>
      </c>
      <c r="R6" s="60" t="s">
        <v>19</v>
      </c>
      <c r="S6" s="60" t="s">
        <v>20</v>
      </c>
      <c r="T6" s="60" t="s">
        <v>21</v>
      </c>
    </row>
    <row r="7" spans="1:20" x14ac:dyDescent="0.2">
      <c r="A7" s="22" t="s">
        <v>0</v>
      </c>
    </row>
    <row r="8" spans="1:20" x14ac:dyDescent="0.2">
      <c r="A8" s="18">
        <v>1979</v>
      </c>
      <c r="B8" s="63">
        <v>2533</v>
      </c>
      <c r="C8" s="26">
        <v>88</v>
      </c>
      <c r="D8" s="26">
        <v>53</v>
      </c>
      <c r="E8" s="26">
        <v>54</v>
      </c>
      <c r="F8" s="26">
        <v>163</v>
      </c>
      <c r="G8" s="26">
        <v>144</v>
      </c>
      <c r="H8" s="26">
        <v>115</v>
      </c>
      <c r="I8" s="26">
        <v>102</v>
      </c>
      <c r="J8" s="26">
        <v>92</v>
      </c>
      <c r="K8" s="26">
        <v>72</v>
      </c>
      <c r="L8" s="26">
        <v>109</v>
      </c>
      <c r="M8" s="26">
        <v>108</v>
      </c>
      <c r="N8" s="26">
        <v>132</v>
      </c>
      <c r="O8" s="26">
        <v>114</v>
      </c>
      <c r="P8" s="26">
        <v>151</v>
      </c>
      <c r="Q8" s="26">
        <v>152</v>
      </c>
      <c r="R8" s="26">
        <v>237</v>
      </c>
      <c r="S8" s="26">
        <v>261</v>
      </c>
      <c r="T8" s="26">
        <v>386</v>
      </c>
    </row>
    <row r="9" spans="1:20" x14ac:dyDescent="0.2">
      <c r="A9" s="18">
        <v>1980</v>
      </c>
      <c r="B9" s="63">
        <v>2275</v>
      </c>
      <c r="C9" s="26">
        <v>70</v>
      </c>
      <c r="D9" s="26">
        <v>46</v>
      </c>
      <c r="E9" s="26">
        <v>45</v>
      </c>
      <c r="F9" s="26">
        <v>138</v>
      </c>
      <c r="G9" s="26">
        <v>130</v>
      </c>
      <c r="H9" s="26">
        <v>96</v>
      </c>
      <c r="I9" s="26">
        <v>81</v>
      </c>
      <c r="J9" s="26">
        <v>76</v>
      </c>
      <c r="K9" s="26">
        <v>75</v>
      </c>
      <c r="L9" s="26">
        <v>87</v>
      </c>
      <c r="M9" s="26">
        <v>102</v>
      </c>
      <c r="N9" s="26">
        <v>118</v>
      </c>
      <c r="O9" s="26">
        <v>105</v>
      </c>
      <c r="P9" s="26">
        <v>132</v>
      </c>
      <c r="Q9" s="26">
        <v>182</v>
      </c>
      <c r="R9" s="26">
        <v>219</v>
      </c>
      <c r="S9" s="26">
        <v>241</v>
      </c>
      <c r="T9" s="26">
        <v>332</v>
      </c>
    </row>
    <row r="10" spans="1:20" x14ac:dyDescent="0.2">
      <c r="A10" s="18">
        <v>1981</v>
      </c>
      <c r="B10" s="63">
        <v>2220</v>
      </c>
      <c r="C10" s="26">
        <v>52</v>
      </c>
      <c r="D10" s="26">
        <v>36</v>
      </c>
      <c r="E10" s="26">
        <v>37</v>
      </c>
      <c r="F10" s="26">
        <v>149</v>
      </c>
      <c r="G10" s="26">
        <v>177</v>
      </c>
      <c r="H10" s="26">
        <v>89</v>
      </c>
      <c r="I10" s="26">
        <v>98</v>
      </c>
      <c r="J10" s="26">
        <v>58</v>
      </c>
      <c r="K10" s="26">
        <v>75</v>
      </c>
      <c r="L10" s="26">
        <v>93</v>
      </c>
      <c r="M10" s="26">
        <v>86</v>
      </c>
      <c r="N10" s="26">
        <v>103</v>
      </c>
      <c r="O10" s="26">
        <v>99</v>
      </c>
      <c r="P10" s="26">
        <v>106</v>
      </c>
      <c r="Q10" s="26">
        <v>152</v>
      </c>
      <c r="R10" s="26">
        <v>207</v>
      </c>
      <c r="S10" s="26">
        <v>239</v>
      </c>
      <c r="T10" s="26">
        <v>364</v>
      </c>
    </row>
    <row r="11" spans="1:20" x14ac:dyDescent="0.2">
      <c r="A11" s="18">
        <v>1982</v>
      </c>
      <c r="B11" s="63">
        <v>2213</v>
      </c>
      <c r="C11" s="26">
        <v>54</v>
      </c>
      <c r="D11" s="26">
        <v>34</v>
      </c>
      <c r="E11" s="26">
        <v>55</v>
      </c>
      <c r="F11" s="26">
        <v>165</v>
      </c>
      <c r="G11" s="26">
        <v>124</v>
      </c>
      <c r="H11" s="26">
        <v>88</v>
      </c>
      <c r="I11" s="26">
        <v>66</v>
      </c>
      <c r="J11" s="26">
        <v>82</v>
      </c>
      <c r="K11" s="26">
        <v>87</v>
      </c>
      <c r="L11" s="26">
        <v>80</v>
      </c>
      <c r="M11" s="26">
        <v>83</v>
      </c>
      <c r="N11" s="26">
        <v>107</v>
      </c>
      <c r="O11" s="26">
        <v>99</v>
      </c>
      <c r="P11" s="26">
        <v>114</v>
      </c>
      <c r="Q11" s="26">
        <v>155</v>
      </c>
      <c r="R11" s="26">
        <v>199</v>
      </c>
      <c r="S11" s="26">
        <v>257</v>
      </c>
      <c r="T11" s="26">
        <v>364</v>
      </c>
    </row>
    <row r="12" spans="1:20" x14ac:dyDescent="0.2">
      <c r="A12" s="18">
        <v>1983</v>
      </c>
      <c r="B12" s="63">
        <v>2045</v>
      </c>
      <c r="C12" s="26">
        <v>47</v>
      </c>
      <c r="D12" s="26">
        <v>46</v>
      </c>
      <c r="E12" s="26">
        <v>45</v>
      </c>
      <c r="F12" s="26">
        <v>129</v>
      </c>
      <c r="G12" s="26">
        <v>114</v>
      </c>
      <c r="H12" s="26">
        <v>85</v>
      </c>
      <c r="I12" s="26">
        <v>69</v>
      </c>
      <c r="J12" s="26">
        <v>71</v>
      </c>
      <c r="K12" s="26">
        <v>70</v>
      </c>
      <c r="L12" s="26">
        <v>86</v>
      </c>
      <c r="M12" s="26">
        <v>91</v>
      </c>
      <c r="N12" s="26">
        <v>83</v>
      </c>
      <c r="O12" s="26">
        <v>96</v>
      </c>
      <c r="P12" s="26">
        <v>85</v>
      </c>
      <c r="Q12" s="26">
        <v>142</v>
      </c>
      <c r="R12" s="26">
        <v>183</v>
      </c>
      <c r="S12" s="26">
        <v>257</v>
      </c>
      <c r="T12" s="26">
        <v>346</v>
      </c>
    </row>
    <row r="13" spans="1:20" x14ac:dyDescent="0.2">
      <c r="A13" s="18">
        <v>1984</v>
      </c>
      <c r="B13" s="63">
        <v>1997</v>
      </c>
      <c r="C13" s="26">
        <v>68</v>
      </c>
      <c r="D13" s="26">
        <v>44</v>
      </c>
      <c r="E13" s="26">
        <v>48</v>
      </c>
      <c r="F13" s="26">
        <v>128</v>
      </c>
      <c r="G13" s="26">
        <v>120</v>
      </c>
      <c r="H13" s="26">
        <v>91</v>
      </c>
      <c r="I13" s="26">
        <v>88</v>
      </c>
      <c r="J13" s="26">
        <v>66</v>
      </c>
      <c r="K13" s="26">
        <v>56</v>
      </c>
      <c r="L13" s="26">
        <v>76</v>
      </c>
      <c r="M13" s="26">
        <v>69</v>
      </c>
      <c r="N13" s="26">
        <v>87</v>
      </c>
      <c r="O13" s="26">
        <v>99</v>
      </c>
      <c r="P13" s="26">
        <v>98</v>
      </c>
      <c r="Q13" s="26">
        <v>153</v>
      </c>
      <c r="R13" s="26">
        <v>181</v>
      </c>
      <c r="S13" s="26">
        <v>211</v>
      </c>
      <c r="T13" s="26">
        <v>314</v>
      </c>
    </row>
    <row r="14" spans="1:20" x14ac:dyDescent="0.2">
      <c r="A14" s="18">
        <v>1985</v>
      </c>
      <c r="B14" s="63">
        <v>1936</v>
      </c>
      <c r="C14" s="26">
        <v>59</v>
      </c>
      <c r="D14" s="26">
        <v>43</v>
      </c>
      <c r="E14" s="26">
        <v>40</v>
      </c>
      <c r="F14" s="26">
        <v>114</v>
      </c>
      <c r="G14" s="26">
        <v>110</v>
      </c>
      <c r="H14" s="26">
        <v>80</v>
      </c>
      <c r="I14" s="26">
        <v>63</v>
      </c>
      <c r="J14" s="26">
        <v>91</v>
      </c>
      <c r="K14" s="26">
        <v>55</v>
      </c>
      <c r="L14" s="26">
        <v>58</v>
      </c>
      <c r="M14" s="26">
        <v>66</v>
      </c>
      <c r="N14" s="26">
        <v>86</v>
      </c>
      <c r="O14" s="26">
        <v>83</v>
      </c>
      <c r="P14" s="26">
        <v>72</v>
      </c>
      <c r="Q14" s="26">
        <v>148</v>
      </c>
      <c r="R14" s="26">
        <v>187</v>
      </c>
      <c r="S14" s="26">
        <v>228</v>
      </c>
      <c r="T14" s="26">
        <v>353</v>
      </c>
    </row>
    <row r="15" spans="1:20" x14ac:dyDescent="0.2">
      <c r="A15" s="18">
        <v>1986</v>
      </c>
      <c r="B15" s="63">
        <v>2019</v>
      </c>
      <c r="C15" s="26">
        <v>47</v>
      </c>
      <c r="D15" s="26">
        <v>32</v>
      </c>
      <c r="E15" s="26">
        <v>39</v>
      </c>
      <c r="F15" s="26">
        <v>111</v>
      </c>
      <c r="G15" s="26">
        <v>113</v>
      </c>
      <c r="H15" s="26">
        <v>97</v>
      </c>
      <c r="I15" s="26">
        <v>72</v>
      </c>
      <c r="J15" s="26">
        <v>66</v>
      </c>
      <c r="K15" s="26">
        <v>67</v>
      </c>
      <c r="L15" s="26">
        <v>92</v>
      </c>
      <c r="M15" s="26">
        <v>87</v>
      </c>
      <c r="N15" s="26">
        <v>81</v>
      </c>
      <c r="O15" s="26">
        <v>78</v>
      </c>
      <c r="P15" s="26">
        <v>93</v>
      </c>
      <c r="Q15" s="26">
        <v>125</v>
      </c>
      <c r="R15" s="26">
        <v>203</v>
      </c>
      <c r="S15" s="26">
        <v>279</v>
      </c>
      <c r="T15" s="26">
        <v>337</v>
      </c>
    </row>
    <row r="16" spans="1:20" x14ac:dyDescent="0.2">
      <c r="A16" s="18">
        <v>1987</v>
      </c>
      <c r="B16" s="63">
        <v>1805</v>
      </c>
      <c r="C16" s="26">
        <v>45</v>
      </c>
      <c r="D16" s="26">
        <v>34</v>
      </c>
      <c r="E16" s="26">
        <v>35</v>
      </c>
      <c r="F16" s="26">
        <v>90</v>
      </c>
      <c r="G16" s="26">
        <v>120</v>
      </c>
      <c r="H16" s="26">
        <v>99</v>
      </c>
      <c r="I16" s="26">
        <v>52</v>
      </c>
      <c r="J16" s="26">
        <v>64</v>
      </c>
      <c r="K16" s="26">
        <v>90</v>
      </c>
      <c r="L16" s="26">
        <v>69</v>
      </c>
      <c r="M16" s="26">
        <v>54</v>
      </c>
      <c r="N16" s="26">
        <v>73</v>
      </c>
      <c r="O16" s="26">
        <v>87</v>
      </c>
      <c r="P16" s="26">
        <v>97</v>
      </c>
      <c r="Q16" s="26">
        <v>122</v>
      </c>
      <c r="R16" s="26">
        <v>151</v>
      </c>
      <c r="S16" s="26">
        <v>222</v>
      </c>
      <c r="T16" s="26">
        <v>301</v>
      </c>
    </row>
    <row r="17" spans="1:20" x14ac:dyDescent="0.2">
      <c r="A17" s="18">
        <v>1988</v>
      </c>
      <c r="B17" s="63">
        <v>1960</v>
      </c>
      <c r="C17" s="26">
        <v>41</v>
      </c>
      <c r="D17" s="26">
        <v>30</v>
      </c>
      <c r="E17" s="26">
        <v>30</v>
      </c>
      <c r="F17" s="26">
        <v>116</v>
      </c>
      <c r="G17" s="26">
        <v>124</v>
      </c>
      <c r="H17" s="26">
        <v>91</v>
      </c>
      <c r="I17" s="26">
        <v>88</v>
      </c>
      <c r="J17" s="26">
        <v>90</v>
      </c>
      <c r="K17" s="26">
        <v>85</v>
      </c>
      <c r="L17" s="26">
        <v>73</v>
      </c>
      <c r="M17" s="26">
        <v>73</v>
      </c>
      <c r="N17" s="26">
        <v>81</v>
      </c>
      <c r="O17" s="26">
        <v>86</v>
      </c>
      <c r="P17" s="26">
        <v>96</v>
      </c>
      <c r="Q17" s="26">
        <v>112</v>
      </c>
      <c r="R17" s="26">
        <v>179</v>
      </c>
      <c r="S17" s="26">
        <v>208</v>
      </c>
      <c r="T17" s="26">
        <v>357</v>
      </c>
    </row>
    <row r="18" spans="1:20" x14ac:dyDescent="0.2">
      <c r="A18" s="18">
        <v>1989</v>
      </c>
      <c r="B18" s="63">
        <v>1768</v>
      </c>
      <c r="C18" s="26">
        <v>37</v>
      </c>
      <c r="D18" s="26">
        <v>15</v>
      </c>
      <c r="E18" s="26">
        <v>28</v>
      </c>
      <c r="F18" s="26">
        <v>89</v>
      </c>
      <c r="G18" s="26">
        <v>113</v>
      </c>
      <c r="H18" s="26">
        <v>85</v>
      </c>
      <c r="I18" s="26">
        <v>69</v>
      </c>
      <c r="J18" s="26">
        <v>60</v>
      </c>
      <c r="K18" s="26">
        <v>64</v>
      </c>
      <c r="L18" s="26">
        <v>64</v>
      </c>
      <c r="M18" s="26">
        <v>55</v>
      </c>
      <c r="N18" s="26">
        <v>68</v>
      </c>
      <c r="O18" s="26">
        <v>78</v>
      </c>
      <c r="P18" s="26">
        <v>92</v>
      </c>
      <c r="Q18" s="26">
        <v>93</v>
      </c>
      <c r="R18" s="26">
        <v>173</v>
      </c>
      <c r="S18" s="26">
        <v>207</v>
      </c>
      <c r="T18" s="26">
        <v>378</v>
      </c>
    </row>
    <row r="19" spans="1:20" x14ac:dyDescent="0.2">
      <c r="A19" s="18">
        <v>1990</v>
      </c>
      <c r="B19" s="63">
        <v>1694</v>
      </c>
      <c r="C19" s="26">
        <v>26</v>
      </c>
      <c r="D19" s="26">
        <v>19</v>
      </c>
      <c r="E19" s="26">
        <v>29</v>
      </c>
      <c r="F19" s="26">
        <v>77</v>
      </c>
      <c r="G19" s="26">
        <v>120</v>
      </c>
      <c r="H19" s="26">
        <v>103</v>
      </c>
      <c r="I19" s="26">
        <v>65</v>
      </c>
      <c r="J19" s="26">
        <v>72</v>
      </c>
      <c r="K19" s="26">
        <v>62</v>
      </c>
      <c r="L19" s="26">
        <v>75</v>
      </c>
      <c r="M19" s="26">
        <v>79</v>
      </c>
      <c r="N19" s="26">
        <v>50</v>
      </c>
      <c r="O19" s="26">
        <v>71</v>
      </c>
      <c r="P19" s="26">
        <v>94</v>
      </c>
      <c r="Q19" s="26">
        <v>96</v>
      </c>
      <c r="R19" s="26">
        <v>166</v>
      </c>
      <c r="S19" s="26">
        <v>183</v>
      </c>
      <c r="T19" s="26">
        <v>307</v>
      </c>
    </row>
    <row r="20" spans="1:20" x14ac:dyDescent="0.2">
      <c r="A20" s="18">
        <v>1991</v>
      </c>
      <c r="B20" s="63">
        <v>1642</v>
      </c>
      <c r="C20" s="26">
        <v>48</v>
      </c>
      <c r="D20" s="26">
        <v>28</v>
      </c>
      <c r="E20" s="26">
        <v>30</v>
      </c>
      <c r="F20" s="26">
        <v>98</v>
      </c>
      <c r="G20" s="26">
        <v>109</v>
      </c>
      <c r="H20" s="26">
        <v>77</v>
      </c>
      <c r="I20" s="26">
        <v>51</v>
      </c>
      <c r="J20" s="26">
        <v>54</v>
      </c>
      <c r="K20" s="26">
        <v>62</v>
      </c>
      <c r="L20" s="26">
        <v>46</v>
      </c>
      <c r="M20" s="26">
        <v>66</v>
      </c>
      <c r="N20" s="26">
        <v>47</v>
      </c>
      <c r="O20" s="26">
        <v>80</v>
      </c>
      <c r="P20" s="26">
        <v>73</v>
      </c>
      <c r="Q20" s="26">
        <v>92</v>
      </c>
      <c r="R20" s="26">
        <v>152</v>
      </c>
      <c r="S20" s="26">
        <v>181</v>
      </c>
      <c r="T20" s="26">
        <v>348</v>
      </c>
    </row>
    <row r="21" spans="1:20" x14ac:dyDescent="0.2">
      <c r="A21" s="18">
        <v>1992</v>
      </c>
      <c r="B21" s="63">
        <v>1505</v>
      </c>
      <c r="C21" s="26">
        <v>30</v>
      </c>
      <c r="D21" s="26">
        <v>11</v>
      </c>
      <c r="E21" s="26">
        <v>21</v>
      </c>
      <c r="F21" s="26">
        <v>71</v>
      </c>
      <c r="G21" s="26">
        <v>102</v>
      </c>
      <c r="H21" s="26">
        <v>84</v>
      </c>
      <c r="I21" s="26">
        <v>71</v>
      </c>
      <c r="J21" s="26">
        <v>46</v>
      </c>
      <c r="K21" s="26">
        <v>68</v>
      </c>
      <c r="L21" s="26">
        <v>59</v>
      </c>
      <c r="M21" s="26">
        <v>62</v>
      </c>
      <c r="N21" s="26">
        <v>59</v>
      </c>
      <c r="O21" s="26">
        <v>52</v>
      </c>
      <c r="P21" s="26">
        <v>70</v>
      </c>
      <c r="Q21" s="26">
        <v>81</v>
      </c>
      <c r="R21" s="26">
        <v>120</v>
      </c>
      <c r="S21" s="26">
        <v>166</v>
      </c>
      <c r="T21" s="26">
        <v>332</v>
      </c>
    </row>
    <row r="22" spans="1:20" x14ac:dyDescent="0.2">
      <c r="A22" s="18">
        <v>1993</v>
      </c>
      <c r="B22" s="63">
        <v>1391</v>
      </c>
      <c r="C22" s="26">
        <v>29</v>
      </c>
      <c r="D22" s="26">
        <v>20</v>
      </c>
      <c r="E22" s="26">
        <v>24</v>
      </c>
      <c r="F22" s="26">
        <v>44</v>
      </c>
      <c r="G22" s="26">
        <v>76</v>
      </c>
      <c r="H22" s="26">
        <v>58</v>
      </c>
      <c r="I22" s="26">
        <v>65</v>
      </c>
      <c r="J22" s="26">
        <v>62</v>
      </c>
      <c r="K22" s="26">
        <v>60</v>
      </c>
      <c r="L22" s="26">
        <v>63</v>
      </c>
      <c r="M22" s="26">
        <v>50</v>
      </c>
      <c r="N22" s="26">
        <v>49</v>
      </c>
      <c r="O22" s="26">
        <v>57</v>
      </c>
      <c r="P22" s="26">
        <v>66</v>
      </c>
      <c r="Q22" s="26">
        <v>92</v>
      </c>
      <c r="R22" s="26">
        <v>107</v>
      </c>
      <c r="S22" s="26">
        <v>160</v>
      </c>
      <c r="T22" s="26">
        <v>309</v>
      </c>
    </row>
    <row r="23" spans="1:20" x14ac:dyDescent="0.2">
      <c r="A23" s="18">
        <v>1994</v>
      </c>
      <c r="B23" s="63">
        <v>1362</v>
      </c>
      <c r="C23" s="26">
        <v>22</v>
      </c>
      <c r="D23" s="26">
        <v>7</v>
      </c>
      <c r="E23" s="26">
        <v>30</v>
      </c>
      <c r="F23" s="26">
        <v>54</v>
      </c>
      <c r="G23" s="26">
        <v>54</v>
      </c>
      <c r="H23" s="26">
        <v>67</v>
      </c>
      <c r="I23" s="26">
        <v>78</v>
      </c>
      <c r="J23" s="26">
        <v>56</v>
      </c>
      <c r="K23" s="26">
        <v>50</v>
      </c>
      <c r="L23" s="26">
        <v>53</v>
      </c>
      <c r="M23" s="26">
        <v>55</v>
      </c>
      <c r="N23" s="26">
        <v>59</v>
      </c>
      <c r="O23" s="26">
        <v>57</v>
      </c>
      <c r="P23" s="26">
        <v>71</v>
      </c>
      <c r="Q23" s="26">
        <v>90</v>
      </c>
      <c r="R23" s="26">
        <v>95</v>
      </c>
      <c r="S23" s="26">
        <v>170</v>
      </c>
      <c r="T23" s="26">
        <v>294</v>
      </c>
    </row>
    <row r="24" spans="1:20" x14ac:dyDescent="0.2">
      <c r="A24" s="18">
        <v>1995</v>
      </c>
      <c r="B24" s="63">
        <v>1377</v>
      </c>
      <c r="C24" s="26">
        <v>16</v>
      </c>
      <c r="D24" s="26">
        <v>15</v>
      </c>
      <c r="E24" s="26">
        <v>14</v>
      </c>
      <c r="F24" s="26">
        <v>60</v>
      </c>
      <c r="G24" s="26">
        <v>74</v>
      </c>
      <c r="H24" s="26">
        <v>78</v>
      </c>
      <c r="I24" s="26">
        <v>59</v>
      </c>
      <c r="J24" s="26">
        <v>36</v>
      </c>
      <c r="K24" s="26">
        <v>39</v>
      </c>
      <c r="L24" s="26">
        <v>70</v>
      </c>
      <c r="M24" s="26">
        <v>54</v>
      </c>
      <c r="N24" s="26">
        <v>48</v>
      </c>
      <c r="O24" s="26">
        <v>64</v>
      </c>
      <c r="P24" s="26">
        <v>76</v>
      </c>
      <c r="Q24" s="26">
        <v>77</v>
      </c>
      <c r="R24" s="26">
        <v>110</v>
      </c>
      <c r="S24" s="26">
        <v>148</v>
      </c>
      <c r="T24" s="26">
        <v>339</v>
      </c>
    </row>
    <row r="25" spans="1:20" x14ac:dyDescent="0.2">
      <c r="A25" s="18">
        <v>1996</v>
      </c>
      <c r="B25" s="63">
        <v>1371</v>
      </c>
      <c r="C25" s="26">
        <v>15</v>
      </c>
      <c r="D25" s="26">
        <v>6</v>
      </c>
      <c r="E25" s="26">
        <v>16</v>
      </c>
      <c r="F25" s="26">
        <v>63</v>
      </c>
      <c r="G25" s="26">
        <v>57</v>
      </c>
      <c r="H25" s="26">
        <v>68</v>
      </c>
      <c r="I25" s="26">
        <v>58</v>
      </c>
      <c r="J25" s="26">
        <v>49</v>
      </c>
      <c r="K25" s="26">
        <v>37</v>
      </c>
      <c r="L25" s="26">
        <v>61</v>
      </c>
      <c r="M25" s="26">
        <v>54</v>
      </c>
      <c r="N25" s="26">
        <v>57</v>
      </c>
      <c r="O25" s="26">
        <v>62</v>
      </c>
      <c r="P25" s="26">
        <v>62</v>
      </c>
      <c r="Q25" s="26">
        <v>90</v>
      </c>
      <c r="R25" s="26">
        <v>95</v>
      </c>
      <c r="S25" s="26">
        <v>181</v>
      </c>
      <c r="T25" s="26">
        <v>339</v>
      </c>
    </row>
    <row r="26" spans="1:20" x14ac:dyDescent="0.2">
      <c r="A26" s="18">
        <v>1997</v>
      </c>
      <c r="B26" s="63">
        <v>1299</v>
      </c>
      <c r="C26" s="26">
        <v>17</v>
      </c>
      <c r="D26" s="26">
        <v>16</v>
      </c>
      <c r="E26" s="26">
        <v>14</v>
      </c>
      <c r="F26" s="26">
        <v>55</v>
      </c>
      <c r="G26" s="26">
        <v>67</v>
      </c>
      <c r="H26" s="26">
        <v>58</v>
      </c>
      <c r="I26" s="26">
        <v>58</v>
      </c>
      <c r="J26" s="26">
        <v>48</v>
      </c>
      <c r="K26" s="26">
        <v>47</v>
      </c>
      <c r="L26" s="26">
        <v>47</v>
      </c>
      <c r="M26" s="26">
        <v>54</v>
      </c>
      <c r="N26" s="26">
        <v>40</v>
      </c>
      <c r="O26" s="26">
        <v>55</v>
      </c>
      <c r="P26" s="26">
        <v>62</v>
      </c>
      <c r="Q26" s="26">
        <v>71</v>
      </c>
      <c r="R26" s="26">
        <v>107</v>
      </c>
      <c r="S26" s="26">
        <v>154</v>
      </c>
      <c r="T26" s="26">
        <v>329</v>
      </c>
    </row>
    <row r="27" spans="1:20" x14ac:dyDescent="0.2">
      <c r="A27" s="18">
        <v>1998</v>
      </c>
      <c r="B27" s="63">
        <v>1303</v>
      </c>
      <c r="C27" s="26">
        <v>18</v>
      </c>
      <c r="D27" s="26">
        <v>20</v>
      </c>
      <c r="E27" s="26">
        <v>26</v>
      </c>
      <c r="F27" s="26">
        <v>57</v>
      </c>
      <c r="G27" s="26">
        <v>56</v>
      </c>
      <c r="H27" s="26">
        <v>54</v>
      </c>
      <c r="I27" s="26">
        <v>48</v>
      </c>
      <c r="J27" s="26">
        <v>58</v>
      </c>
      <c r="K27" s="26">
        <v>50</v>
      </c>
      <c r="L27" s="26">
        <v>49</v>
      </c>
      <c r="M27" s="26">
        <v>47</v>
      </c>
      <c r="N27" s="26">
        <v>70</v>
      </c>
      <c r="O27" s="26">
        <v>58</v>
      </c>
      <c r="P27" s="26">
        <v>49</v>
      </c>
      <c r="Q27" s="26">
        <v>69</v>
      </c>
      <c r="R27" s="26">
        <v>99</v>
      </c>
      <c r="S27" s="26">
        <v>123</v>
      </c>
      <c r="T27" s="26">
        <v>352</v>
      </c>
    </row>
    <row r="28" spans="1:20" x14ac:dyDescent="0.2">
      <c r="A28" s="18">
        <v>1999</v>
      </c>
      <c r="B28" s="63">
        <v>1359</v>
      </c>
      <c r="C28" s="26">
        <v>16</v>
      </c>
      <c r="D28" s="26">
        <v>12</v>
      </c>
      <c r="E28" s="26">
        <v>17</v>
      </c>
      <c r="F28" s="26">
        <v>52</v>
      </c>
      <c r="G28" s="26">
        <v>60</v>
      </c>
      <c r="H28" s="26">
        <v>46</v>
      </c>
      <c r="I28" s="26">
        <v>53</v>
      </c>
      <c r="J28" s="26">
        <v>52</v>
      </c>
      <c r="K28" s="26">
        <v>41</v>
      </c>
      <c r="L28" s="26">
        <v>50</v>
      </c>
      <c r="M28" s="26">
        <v>54</v>
      </c>
      <c r="N28" s="26">
        <v>53</v>
      </c>
      <c r="O28" s="26">
        <v>51</v>
      </c>
      <c r="P28" s="26">
        <v>56</v>
      </c>
      <c r="Q28" s="26">
        <v>86</v>
      </c>
      <c r="R28" s="26">
        <v>123</v>
      </c>
      <c r="S28" s="26">
        <v>138</v>
      </c>
      <c r="T28" s="26">
        <v>399</v>
      </c>
    </row>
    <row r="29" spans="1:20" x14ac:dyDescent="0.2">
      <c r="A29" s="18">
        <v>2000</v>
      </c>
      <c r="B29" s="63">
        <v>1341</v>
      </c>
      <c r="C29" s="26">
        <v>16</v>
      </c>
      <c r="D29" s="26">
        <v>10</v>
      </c>
      <c r="E29" s="26">
        <v>10</v>
      </c>
      <c r="F29" s="26">
        <v>38</v>
      </c>
      <c r="G29" s="26">
        <v>43</v>
      </c>
      <c r="H29" s="26">
        <v>46</v>
      </c>
      <c r="I29" s="26">
        <v>45</v>
      </c>
      <c r="J29" s="26">
        <v>56</v>
      </c>
      <c r="K29" s="26">
        <v>53</v>
      </c>
      <c r="L29" s="26">
        <v>50</v>
      </c>
      <c r="M29" s="26">
        <v>53</v>
      </c>
      <c r="N29" s="26">
        <v>44</v>
      </c>
      <c r="O29" s="26">
        <v>62</v>
      </c>
      <c r="P29" s="26">
        <v>66</v>
      </c>
      <c r="Q29" s="26">
        <v>85</v>
      </c>
      <c r="R29" s="26">
        <v>133</v>
      </c>
      <c r="S29" s="26">
        <v>146</v>
      </c>
      <c r="T29" s="26">
        <v>385</v>
      </c>
    </row>
    <row r="30" spans="1:20" x14ac:dyDescent="0.2">
      <c r="A30" s="18">
        <v>2001</v>
      </c>
      <c r="B30" s="64">
        <v>1350</v>
      </c>
      <c r="C30" s="20">
        <v>14</v>
      </c>
      <c r="D30" s="20">
        <v>11</v>
      </c>
      <c r="E30" s="20">
        <v>16</v>
      </c>
      <c r="F30" s="20">
        <v>64</v>
      </c>
      <c r="G30" s="20">
        <v>43</v>
      </c>
      <c r="H30" s="20">
        <v>40</v>
      </c>
      <c r="I30" s="20">
        <v>76</v>
      </c>
      <c r="J30" s="20">
        <v>59</v>
      </c>
      <c r="K30" s="20">
        <v>61</v>
      </c>
      <c r="L30" s="20">
        <v>63</v>
      </c>
      <c r="M30" s="20">
        <v>58</v>
      </c>
      <c r="N30" s="20">
        <v>70</v>
      </c>
      <c r="O30" s="20">
        <v>62</v>
      </c>
      <c r="P30" s="20">
        <v>64</v>
      </c>
      <c r="Q30" s="20">
        <v>63</v>
      </c>
      <c r="R30" s="20">
        <v>125</v>
      </c>
      <c r="S30" s="20">
        <v>120</v>
      </c>
      <c r="T30" s="20">
        <v>341</v>
      </c>
    </row>
    <row r="31" spans="1:20" x14ac:dyDescent="0.2">
      <c r="A31" s="18">
        <v>2002</v>
      </c>
      <c r="B31" s="64">
        <v>1315</v>
      </c>
      <c r="C31" s="20">
        <v>19</v>
      </c>
      <c r="D31" s="20">
        <v>7</v>
      </c>
      <c r="E31" s="20">
        <v>16</v>
      </c>
      <c r="F31" s="20">
        <v>42</v>
      </c>
      <c r="G31" s="20">
        <v>48</v>
      </c>
      <c r="H31" s="20">
        <v>43</v>
      </c>
      <c r="I31" s="20">
        <v>44</v>
      </c>
      <c r="J31" s="20">
        <v>46</v>
      </c>
      <c r="K31" s="20">
        <v>43</v>
      </c>
      <c r="L31" s="20">
        <v>44</v>
      </c>
      <c r="M31" s="20">
        <v>50</v>
      </c>
      <c r="N31" s="20">
        <v>50</v>
      </c>
      <c r="O31" s="20">
        <v>62</v>
      </c>
      <c r="P31" s="20">
        <v>58</v>
      </c>
      <c r="Q31" s="20">
        <v>85</v>
      </c>
      <c r="R31" s="20">
        <v>124</v>
      </c>
      <c r="S31" s="20">
        <v>174</v>
      </c>
      <c r="T31" s="20">
        <v>359</v>
      </c>
    </row>
    <row r="32" spans="1:20" x14ac:dyDescent="0.2">
      <c r="A32" s="18">
        <v>2003</v>
      </c>
      <c r="B32" s="64">
        <v>1326</v>
      </c>
      <c r="C32" s="20">
        <v>6</v>
      </c>
      <c r="D32" s="20">
        <v>8</v>
      </c>
      <c r="E32" s="20">
        <v>17</v>
      </c>
      <c r="F32" s="20">
        <v>61</v>
      </c>
      <c r="G32" s="20">
        <v>53</v>
      </c>
      <c r="H32" s="20">
        <v>46</v>
      </c>
      <c r="I32" s="20">
        <v>47</v>
      </c>
      <c r="J32" s="20">
        <v>50</v>
      </c>
      <c r="K32" s="20">
        <v>45</v>
      </c>
      <c r="L32" s="20">
        <v>56</v>
      </c>
      <c r="M32" s="20">
        <v>53</v>
      </c>
      <c r="N32" s="20">
        <v>56</v>
      </c>
      <c r="O32" s="20">
        <v>48</v>
      </c>
      <c r="P32" s="20">
        <v>66</v>
      </c>
      <c r="Q32" s="20">
        <v>61</v>
      </c>
      <c r="R32" s="20">
        <v>119</v>
      </c>
      <c r="S32" s="20">
        <v>156</v>
      </c>
      <c r="T32" s="20">
        <v>378</v>
      </c>
    </row>
    <row r="33" spans="1:20" x14ac:dyDescent="0.2">
      <c r="A33" s="18">
        <v>2004</v>
      </c>
      <c r="B33" s="64">
        <v>1390</v>
      </c>
      <c r="C33" s="20">
        <v>7</v>
      </c>
      <c r="D33" s="20">
        <v>11</v>
      </c>
      <c r="E33" s="20">
        <v>10</v>
      </c>
      <c r="F33" s="20">
        <v>46</v>
      </c>
      <c r="G33" s="20">
        <v>59</v>
      </c>
      <c r="H33" s="20">
        <v>36</v>
      </c>
      <c r="I33" s="20">
        <v>49</v>
      </c>
      <c r="J33" s="20">
        <v>40</v>
      </c>
      <c r="K33" s="20">
        <v>64</v>
      </c>
      <c r="L33" s="20">
        <v>48</v>
      </c>
      <c r="M33" s="20">
        <v>60</v>
      </c>
      <c r="N33" s="20">
        <v>67</v>
      </c>
      <c r="O33" s="20">
        <v>72</v>
      </c>
      <c r="P33" s="20">
        <v>65</v>
      </c>
      <c r="Q33" s="20">
        <v>79</v>
      </c>
      <c r="R33" s="20">
        <v>123</v>
      </c>
      <c r="S33" s="20">
        <v>191</v>
      </c>
      <c r="T33" s="20">
        <v>363</v>
      </c>
    </row>
    <row r="34" spans="1:20" x14ac:dyDescent="0.2">
      <c r="A34" s="18">
        <v>2005</v>
      </c>
      <c r="B34" s="64">
        <v>1284</v>
      </c>
      <c r="C34" s="20">
        <v>8</v>
      </c>
      <c r="D34" s="20">
        <v>6</v>
      </c>
      <c r="E34" s="20">
        <v>6</v>
      </c>
      <c r="F34" s="20">
        <v>57</v>
      </c>
      <c r="G34" s="20">
        <v>42</v>
      </c>
      <c r="H34" s="20">
        <v>36</v>
      </c>
      <c r="I34" s="20">
        <v>28</v>
      </c>
      <c r="J34" s="20">
        <v>49</v>
      </c>
      <c r="K34" s="20">
        <v>54</v>
      </c>
      <c r="L34" s="20">
        <v>47</v>
      </c>
      <c r="M34" s="20">
        <v>52</v>
      </c>
      <c r="N34" s="20">
        <v>61</v>
      </c>
      <c r="O34" s="20">
        <v>51</v>
      </c>
      <c r="P34" s="20">
        <v>66</v>
      </c>
      <c r="Q34" s="20">
        <v>80</v>
      </c>
      <c r="R34" s="20">
        <v>132</v>
      </c>
      <c r="S34" s="20">
        <v>182</v>
      </c>
      <c r="T34" s="20">
        <v>327</v>
      </c>
    </row>
    <row r="35" spans="1:20" x14ac:dyDescent="0.2">
      <c r="A35" s="18">
        <v>2006</v>
      </c>
      <c r="B35" s="64">
        <v>1264</v>
      </c>
      <c r="C35" s="20">
        <v>7</v>
      </c>
      <c r="D35" s="20">
        <v>9</v>
      </c>
      <c r="E35" s="20">
        <v>10</v>
      </c>
      <c r="F35" s="20">
        <v>50</v>
      </c>
      <c r="G35" s="20">
        <v>69</v>
      </c>
      <c r="H35" s="20">
        <v>32</v>
      </c>
      <c r="I35" s="20">
        <v>46</v>
      </c>
      <c r="J35" s="20">
        <v>66</v>
      </c>
      <c r="K35" s="20">
        <v>44</v>
      </c>
      <c r="L35" s="20">
        <v>55</v>
      </c>
      <c r="M35" s="20">
        <v>42</v>
      </c>
      <c r="N35" s="20">
        <v>43</v>
      </c>
      <c r="O35" s="20">
        <v>58</v>
      </c>
      <c r="P35" s="20">
        <v>47</v>
      </c>
      <c r="Q35" s="20">
        <v>66</v>
      </c>
      <c r="R35" s="20">
        <v>103</v>
      </c>
      <c r="S35" s="20">
        <v>163</v>
      </c>
      <c r="T35" s="20">
        <v>354</v>
      </c>
    </row>
    <row r="36" spans="1:20" x14ac:dyDescent="0.2">
      <c r="A36" s="18">
        <v>2007</v>
      </c>
      <c r="B36" s="64">
        <v>1289</v>
      </c>
      <c r="C36" s="20">
        <v>9</v>
      </c>
      <c r="D36" s="20">
        <v>5</v>
      </c>
      <c r="E36" s="20">
        <v>6</v>
      </c>
      <c r="F36" s="20">
        <v>59</v>
      </c>
      <c r="G36" s="20">
        <v>55</v>
      </c>
      <c r="H36" s="20">
        <v>40</v>
      </c>
      <c r="I36" s="20">
        <v>39</v>
      </c>
      <c r="J36" s="20">
        <v>49</v>
      </c>
      <c r="K36" s="20">
        <v>42</v>
      </c>
      <c r="L36" s="20">
        <v>43</v>
      </c>
      <c r="M36" s="20">
        <v>54</v>
      </c>
      <c r="N36" s="20">
        <v>40</v>
      </c>
      <c r="O36" s="20">
        <v>63</v>
      </c>
      <c r="P36" s="20">
        <v>63</v>
      </c>
      <c r="Q36" s="20">
        <v>89</v>
      </c>
      <c r="R36" s="20">
        <v>106</v>
      </c>
      <c r="S36" s="20">
        <v>147</v>
      </c>
      <c r="T36" s="20">
        <v>380</v>
      </c>
    </row>
    <row r="37" spans="1:20" x14ac:dyDescent="0.2">
      <c r="A37" s="18">
        <v>2008</v>
      </c>
      <c r="B37" s="64">
        <v>1261</v>
      </c>
      <c r="C37" s="20">
        <v>8</v>
      </c>
      <c r="D37" s="20">
        <v>7</v>
      </c>
      <c r="E37" s="20">
        <v>8</v>
      </c>
      <c r="F37" s="20">
        <v>47</v>
      </c>
      <c r="G37" s="20">
        <v>54</v>
      </c>
      <c r="H37" s="20">
        <v>31</v>
      </c>
      <c r="I37" s="20">
        <v>47</v>
      </c>
      <c r="J37" s="20">
        <v>39</v>
      </c>
      <c r="K37" s="20">
        <v>41</v>
      </c>
      <c r="L37" s="20">
        <v>57</v>
      </c>
      <c r="M37" s="20">
        <v>65</v>
      </c>
      <c r="N37" s="20">
        <v>49</v>
      </c>
      <c r="O37" s="20">
        <v>65</v>
      </c>
      <c r="P37" s="20">
        <v>51</v>
      </c>
      <c r="Q37" s="20">
        <v>64</v>
      </c>
      <c r="R37" s="20">
        <v>107</v>
      </c>
      <c r="S37" s="20">
        <v>136</v>
      </c>
      <c r="T37" s="20">
        <v>385</v>
      </c>
    </row>
    <row r="38" spans="1:20" x14ac:dyDescent="0.2">
      <c r="A38" s="18">
        <v>2009</v>
      </c>
      <c r="B38" s="64">
        <v>1332</v>
      </c>
      <c r="C38" s="20">
        <v>10</v>
      </c>
      <c r="D38" s="20">
        <v>4</v>
      </c>
      <c r="E38" s="20">
        <v>7</v>
      </c>
      <c r="F38" s="20">
        <v>45</v>
      </c>
      <c r="G38" s="20">
        <v>48</v>
      </c>
      <c r="H38" s="20">
        <v>49</v>
      </c>
      <c r="I38" s="20">
        <v>41</v>
      </c>
      <c r="J38" s="20">
        <v>54</v>
      </c>
      <c r="K38" s="20">
        <v>60</v>
      </c>
      <c r="L38" s="20">
        <v>62</v>
      </c>
      <c r="M38" s="20">
        <v>55</v>
      </c>
      <c r="N38" s="20">
        <v>44</v>
      </c>
      <c r="O38" s="20">
        <v>69</v>
      </c>
      <c r="P38" s="20">
        <v>69</v>
      </c>
      <c r="Q38" s="20">
        <v>73</v>
      </c>
      <c r="R38" s="20">
        <v>98</v>
      </c>
      <c r="S38" s="20">
        <v>173</v>
      </c>
      <c r="T38" s="20">
        <v>371</v>
      </c>
    </row>
    <row r="39" spans="1:20" ht="12.75" customHeight="1" x14ac:dyDescent="0.2">
      <c r="A39" s="30">
        <v>2010</v>
      </c>
      <c r="B39" s="65">
        <v>1295</v>
      </c>
      <c r="C39" s="23">
        <v>6</v>
      </c>
      <c r="D39" s="23">
        <v>4</v>
      </c>
      <c r="E39" s="33">
        <v>2</v>
      </c>
      <c r="F39" s="33">
        <v>43</v>
      </c>
      <c r="G39" s="33">
        <v>44</v>
      </c>
      <c r="H39" s="33">
        <v>42</v>
      </c>
      <c r="I39" s="33">
        <v>34</v>
      </c>
      <c r="J39" s="33">
        <v>56</v>
      </c>
      <c r="K39" s="33">
        <v>41</v>
      </c>
      <c r="L39" s="33">
        <v>48</v>
      </c>
      <c r="M39" s="33">
        <v>46</v>
      </c>
      <c r="N39" s="33">
        <v>59</v>
      </c>
      <c r="O39" s="33">
        <v>73</v>
      </c>
      <c r="P39" s="33">
        <v>52</v>
      </c>
      <c r="Q39" s="33">
        <v>87</v>
      </c>
      <c r="R39" s="33">
        <v>103</v>
      </c>
      <c r="S39" s="33">
        <v>145</v>
      </c>
      <c r="T39" s="33">
        <v>410</v>
      </c>
    </row>
    <row r="40" spans="1:20" ht="12.75" customHeight="1" x14ac:dyDescent="0.2">
      <c r="A40" s="30" t="s">
        <v>90</v>
      </c>
      <c r="B40" s="65">
        <v>1295</v>
      </c>
      <c r="C40" s="65">
        <v>9</v>
      </c>
      <c r="D40" s="65">
        <v>5</v>
      </c>
      <c r="E40" s="65">
        <v>2</v>
      </c>
      <c r="F40" s="65">
        <v>26</v>
      </c>
      <c r="G40" s="65">
        <v>32</v>
      </c>
      <c r="H40" s="65">
        <v>27</v>
      </c>
      <c r="I40" s="65">
        <v>37</v>
      </c>
      <c r="J40" s="65">
        <v>43</v>
      </c>
      <c r="K40" s="65">
        <v>33</v>
      </c>
      <c r="L40" s="65">
        <v>53</v>
      </c>
      <c r="M40" s="65">
        <v>54</v>
      </c>
      <c r="N40" s="65">
        <v>50</v>
      </c>
      <c r="O40" s="65">
        <v>53</v>
      </c>
      <c r="P40" s="65">
        <v>68</v>
      </c>
      <c r="Q40" s="65">
        <v>74</v>
      </c>
      <c r="R40" s="65">
        <v>118</v>
      </c>
      <c r="S40" s="65">
        <v>187</v>
      </c>
      <c r="T40" s="65">
        <v>424</v>
      </c>
    </row>
    <row r="41" spans="1:20" ht="12.75" customHeight="1" x14ac:dyDescent="0.2">
      <c r="A41" s="30" t="s">
        <v>92</v>
      </c>
      <c r="B41" s="65">
        <v>1247</v>
      </c>
      <c r="C41" s="29">
        <v>8</v>
      </c>
      <c r="D41" s="29">
        <v>6</v>
      </c>
      <c r="E41" s="65">
        <v>0</v>
      </c>
      <c r="F41" s="29">
        <v>25</v>
      </c>
      <c r="G41" s="29">
        <v>25</v>
      </c>
      <c r="H41" s="29">
        <v>40</v>
      </c>
      <c r="I41" s="29">
        <v>38</v>
      </c>
      <c r="J41" s="29">
        <v>39</v>
      </c>
      <c r="K41" s="29">
        <v>46</v>
      </c>
      <c r="L41" s="29">
        <v>54</v>
      </c>
      <c r="M41" s="29">
        <v>46</v>
      </c>
      <c r="N41" s="29">
        <v>59</v>
      </c>
      <c r="O41" s="29">
        <v>54</v>
      </c>
      <c r="P41" s="29">
        <v>66</v>
      </c>
      <c r="Q41" s="29">
        <v>62</v>
      </c>
      <c r="R41" s="29">
        <v>121</v>
      </c>
      <c r="S41" s="29">
        <v>174</v>
      </c>
      <c r="T41" s="29">
        <v>384</v>
      </c>
    </row>
    <row r="42" spans="1:20" ht="12.75" customHeight="1" x14ac:dyDescent="0.2">
      <c r="A42" s="30" t="s">
        <v>118</v>
      </c>
      <c r="B42" s="65">
        <v>1280</v>
      </c>
      <c r="C42" s="29">
        <v>5</v>
      </c>
      <c r="D42" s="29">
        <v>5</v>
      </c>
      <c r="E42" s="65">
        <v>3</v>
      </c>
      <c r="F42" s="29">
        <v>35</v>
      </c>
      <c r="G42" s="29">
        <v>33</v>
      </c>
      <c r="H42" s="29">
        <v>25</v>
      </c>
      <c r="I42" s="29">
        <v>33</v>
      </c>
      <c r="J42" s="29">
        <v>42</v>
      </c>
      <c r="K42" s="29">
        <v>58</v>
      </c>
      <c r="L42" s="29">
        <v>54</v>
      </c>
      <c r="M42" s="29">
        <v>61</v>
      </c>
      <c r="N42" s="29">
        <v>52</v>
      </c>
      <c r="O42" s="29">
        <v>55</v>
      </c>
      <c r="P42" s="29">
        <v>70</v>
      </c>
      <c r="Q42" s="29">
        <v>72</v>
      </c>
      <c r="R42" s="29">
        <v>96</v>
      </c>
      <c r="S42" s="29">
        <v>171</v>
      </c>
      <c r="T42" s="29">
        <v>410</v>
      </c>
    </row>
    <row r="43" spans="1:20" ht="12.75" customHeight="1" x14ac:dyDescent="0.2">
      <c r="A43" s="30" t="s">
        <v>123</v>
      </c>
      <c r="B43" s="65">
        <v>1320</v>
      </c>
      <c r="C43" s="29">
        <v>9</v>
      </c>
      <c r="D43" s="29">
        <v>4</v>
      </c>
      <c r="E43" s="65">
        <v>10</v>
      </c>
      <c r="F43" s="29">
        <v>24</v>
      </c>
      <c r="G43" s="29">
        <v>33</v>
      </c>
      <c r="H43" s="29">
        <v>31</v>
      </c>
      <c r="I43" s="29">
        <v>33</v>
      </c>
      <c r="J43" s="29">
        <v>37</v>
      </c>
      <c r="K43" s="29">
        <v>44</v>
      </c>
      <c r="L43" s="29">
        <v>52</v>
      </c>
      <c r="M43" s="29">
        <v>52</v>
      </c>
      <c r="N43" s="29">
        <v>46</v>
      </c>
      <c r="O43" s="29">
        <v>63</v>
      </c>
      <c r="P43" s="29">
        <v>75</v>
      </c>
      <c r="Q43" s="29">
        <v>63</v>
      </c>
      <c r="R43" s="29">
        <v>111</v>
      </c>
      <c r="S43" s="29">
        <v>196</v>
      </c>
      <c r="T43" s="29">
        <v>437</v>
      </c>
    </row>
    <row r="44" spans="1:20" ht="12.75" customHeight="1" x14ac:dyDescent="0.2">
      <c r="A44" s="30" t="s">
        <v>133</v>
      </c>
      <c r="B44" s="65">
        <v>1402</v>
      </c>
      <c r="C44" s="29">
        <v>11</v>
      </c>
      <c r="D44" s="29">
        <v>4</v>
      </c>
      <c r="E44" s="65">
        <v>3</v>
      </c>
      <c r="F44" s="29">
        <v>23</v>
      </c>
      <c r="G44" s="29">
        <v>28</v>
      </c>
      <c r="H44" s="29">
        <v>37</v>
      </c>
      <c r="I44" s="29">
        <v>33</v>
      </c>
      <c r="J44" s="29">
        <v>36</v>
      </c>
      <c r="K44" s="29">
        <v>47</v>
      </c>
      <c r="L44" s="29">
        <v>63</v>
      </c>
      <c r="M44" s="29">
        <v>71</v>
      </c>
      <c r="N44" s="29">
        <v>63</v>
      </c>
      <c r="O44" s="29">
        <v>58</v>
      </c>
      <c r="P44" s="29">
        <v>75</v>
      </c>
      <c r="Q44" s="29">
        <v>70</v>
      </c>
      <c r="R44" s="29">
        <v>113</v>
      </c>
      <c r="S44" s="29">
        <v>186</v>
      </c>
      <c r="T44" s="29">
        <v>481</v>
      </c>
    </row>
    <row r="45" spans="1:20" ht="12.75" customHeight="1" x14ac:dyDescent="0.2">
      <c r="A45" s="30" t="s">
        <v>136</v>
      </c>
      <c r="B45" s="65">
        <v>1553</v>
      </c>
      <c r="C45" s="29">
        <v>7</v>
      </c>
      <c r="D45" s="29">
        <v>6</v>
      </c>
      <c r="E45" s="65">
        <v>5</v>
      </c>
      <c r="F45" s="29">
        <v>20</v>
      </c>
      <c r="G45" s="29">
        <v>39</v>
      </c>
      <c r="H45" s="29">
        <v>40</v>
      </c>
      <c r="I45" s="29">
        <v>48</v>
      </c>
      <c r="J45" s="29">
        <v>49</v>
      </c>
      <c r="K45" s="29">
        <v>56</v>
      </c>
      <c r="L45" s="29">
        <v>65</v>
      </c>
      <c r="M45" s="29">
        <v>49</v>
      </c>
      <c r="N45" s="29">
        <v>67</v>
      </c>
      <c r="O45" s="29">
        <v>61</v>
      </c>
      <c r="P45" s="29">
        <v>75</v>
      </c>
      <c r="Q45" s="29">
        <v>94</v>
      </c>
      <c r="R45" s="29">
        <v>145</v>
      </c>
      <c r="S45" s="29">
        <v>195</v>
      </c>
      <c r="T45" s="29">
        <v>532</v>
      </c>
    </row>
    <row r="46" spans="1:20" ht="12.75" customHeight="1" x14ac:dyDescent="0.2">
      <c r="A46" s="30" t="s">
        <v>141</v>
      </c>
      <c r="B46" s="65">
        <v>1579</v>
      </c>
      <c r="C46" s="29">
        <v>10</v>
      </c>
      <c r="D46" s="29">
        <v>2</v>
      </c>
      <c r="E46" s="65">
        <v>4</v>
      </c>
      <c r="F46" s="29">
        <v>20</v>
      </c>
      <c r="G46" s="29">
        <v>23</v>
      </c>
      <c r="H46" s="29">
        <v>29</v>
      </c>
      <c r="I46" s="29">
        <v>25</v>
      </c>
      <c r="J46" s="29">
        <v>48</v>
      </c>
      <c r="K46" s="29">
        <v>46</v>
      </c>
      <c r="L46" s="29">
        <v>60</v>
      </c>
      <c r="M46" s="29">
        <v>61</v>
      </c>
      <c r="N46" s="29">
        <v>69</v>
      </c>
      <c r="O46" s="29">
        <v>67</v>
      </c>
      <c r="P46" s="29">
        <v>79</v>
      </c>
      <c r="Q46" s="29">
        <v>88</v>
      </c>
      <c r="R46" s="29">
        <v>155</v>
      </c>
      <c r="S46" s="29">
        <v>214</v>
      </c>
      <c r="T46" s="29">
        <v>579</v>
      </c>
    </row>
    <row r="47" spans="1:20" ht="12.75" customHeight="1" x14ac:dyDescent="0.2">
      <c r="A47" s="30" t="s">
        <v>144</v>
      </c>
      <c r="B47" s="65">
        <v>1536</v>
      </c>
      <c r="C47" s="29">
        <v>4</v>
      </c>
      <c r="D47" s="29">
        <v>0</v>
      </c>
      <c r="E47" s="65">
        <v>2</v>
      </c>
      <c r="F47" s="29">
        <v>13</v>
      </c>
      <c r="G47" s="29">
        <v>21</v>
      </c>
      <c r="H47" s="29">
        <v>33</v>
      </c>
      <c r="I47" s="29">
        <v>33</v>
      </c>
      <c r="J47" s="29">
        <v>39</v>
      </c>
      <c r="K47" s="29">
        <v>39</v>
      </c>
      <c r="L47" s="29">
        <v>57</v>
      </c>
      <c r="M47" s="29">
        <v>66</v>
      </c>
      <c r="N47" s="29">
        <v>61</v>
      </c>
      <c r="O47" s="29">
        <v>65</v>
      </c>
      <c r="P47" s="29">
        <v>75</v>
      </c>
      <c r="Q47" s="29">
        <v>89</v>
      </c>
      <c r="R47" s="29">
        <v>126</v>
      </c>
      <c r="S47" s="29">
        <v>206</v>
      </c>
      <c r="T47" s="29">
        <v>607</v>
      </c>
    </row>
    <row r="48" spans="1:20" ht="12.75" customHeight="1" x14ac:dyDescent="0.2">
      <c r="A48" s="30" t="s">
        <v>161</v>
      </c>
      <c r="B48" s="133">
        <v>1745</v>
      </c>
      <c r="C48" s="123">
        <v>8</v>
      </c>
      <c r="D48" s="123">
        <v>0</v>
      </c>
      <c r="E48" s="123">
        <v>4</v>
      </c>
      <c r="F48" s="123">
        <v>16</v>
      </c>
      <c r="G48" s="123">
        <v>28</v>
      </c>
      <c r="H48" s="123">
        <v>37</v>
      </c>
      <c r="I48" s="123">
        <v>41</v>
      </c>
      <c r="J48" s="123">
        <v>64</v>
      </c>
      <c r="K48" s="123">
        <v>80</v>
      </c>
      <c r="L48" s="123">
        <v>70</v>
      </c>
      <c r="M48" s="123">
        <v>72</v>
      </c>
      <c r="N48" s="123">
        <v>86</v>
      </c>
      <c r="O48" s="123">
        <v>64</v>
      </c>
      <c r="P48" s="123">
        <v>75</v>
      </c>
      <c r="Q48" s="123">
        <v>101</v>
      </c>
      <c r="R48" s="123">
        <v>147</v>
      </c>
      <c r="S48" s="123">
        <v>211</v>
      </c>
      <c r="T48" s="123">
        <v>641</v>
      </c>
    </row>
    <row r="49" spans="1:20" ht="12.75" customHeight="1" x14ac:dyDescent="0.2">
      <c r="A49" s="30" t="s">
        <v>162</v>
      </c>
      <c r="B49" s="133">
        <v>1679</v>
      </c>
      <c r="C49" s="123">
        <v>6</v>
      </c>
      <c r="D49" s="123">
        <v>3</v>
      </c>
      <c r="E49" s="123">
        <v>8</v>
      </c>
      <c r="F49" s="123">
        <v>21</v>
      </c>
      <c r="G49" s="123">
        <v>20</v>
      </c>
      <c r="H49" s="123">
        <v>37</v>
      </c>
      <c r="I49" s="123">
        <v>41</v>
      </c>
      <c r="J49" s="123">
        <v>61</v>
      </c>
      <c r="K49" s="123">
        <v>73</v>
      </c>
      <c r="L49" s="123">
        <v>72</v>
      </c>
      <c r="M49" s="123">
        <v>70</v>
      </c>
      <c r="N49" s="123">
        <v>72</v>
      </c>
      <c r="O49" s="123">
        <v>77</v>
      </c>
      <c r="P49" s="123">
        <v>71</v>
      </c>
      <c r="Q49" s="123">
        <v>88</v>
      </c>
      <c r="R49" s="123">
        <v>135</v>
      </c>
      <c r="S49" s="123">
        <v>209</v>
      </c>
      <c r="T49" s="123">
        <v>615</v>
      </c>
    </row>
    <row r="50" spans="1:20" ht="12.75" customHeight="1" x14ac:dyDescent="0.2">
      <c r="A50" s="66"/>
      <c r="B50" s="67"/>
      <c r="C50" s="67"/>
      <c r="D50" s="67"/>
      <c r="E50" s="67"/>
      <c r="F50" s="67"/>
      <c r="G50" s="67"/>
      <c r="H50" s="67"/>
      <c r="I50" s="67"/>
      <c r="J50" s="67"/>
      <c r="K50" s="119"/>
      <c r="L50" s="67"/>
      <c r="M50" s="67"/>
      <c r="N50" s="67"/>
      <c r="O50" s="67"/>
      <c r="P50" s="67"/>
      <c r="Q50" s="67"/>
      <c r="R50" s="67"/>
      <c r="S50" s="67"/>
      <c r="T50" s="119"/>
    </row>
    <row r="51" spans="1:20" ht="12.75" customHeight="1" x14ac:dyDescent="0.2">
      <c r="A51" s="30"/>
      <c r="B51" s="65"/>
      <c r="C51" s="65"/>
      <c r="D51" s="65"/>
      <c r="E51" s="65"/>
      <c r="F51" s="65"/>
      <c r="G51" s="65"/>
      <c r="H51" s="65"/>
      <c r="I51" s="65"/>
      <c r="J51" s="65"/>
      <c r="K51" s="65"/>
      <c r="L51" s="65"/>
      <c r="M51" s="65"/>
      <c r="N51" s="65"/>
      <c r="O51" s="65"/>
      <c r="P51" s="65"/>
      <c r="Q51" s="65"/>
      <c r="R51" s="65"/>
      <c r="S51" s="65"/>
      <c r="T51" s="65"/>
    </row>
    <row r="52" spans="1:20" ht="12.75" customHeight="1" x14ac:dyDescent="0.2">
      <c r="A52" s="54" t="s">
        <v>73</v>
      </c>
      <c r="B52" s="38">
        <v>1657</v>
      </c>
      <c r="C52" s="40">
        <v>9</v>
      </c>
      <c r="D52" s="40">
        <v>5</v>
      </c>
      <c r="E52" s="39">
        <v>2</v>
      </c>
      <c r="F52" s="39">
        <v>34</v>
      </c>
      <c r="G52" s="39">
        <v>61</v>
      </c>
      <c r="H52" s="39">
        <v>73</v>
      </c>
      <c r="I52" s="39">
        <v>98</v>
      </c>
      <c r="J52" s="39">
        <v>108</v>
      </c>
      <c r="K52" s="39">
        <v>97</v>
      </c>
      <c r="L52" s="39">
        <v>83</v>
      </c>
      <c r="M52" s="39">
        <v>78</v>
      </c>
      <c r="N52" s="39">
        <v>67</v>
      </c>
      <c r="O52" s="39">
        <v>60</v>
      </c>
      <c r="P52" s="39">
        <v>77</v>
      </c>
      <c r="Q52" s="39">
        <v>75</v>
      </c>
      <c r="R52" s="39">
        <v>118</v>
      </c>
      <c r="S52" s="39">
        <v>187</v>
      </c>
      <c r="T52" s="39">
        <v>425</v>
      </c>
    </row>
    <row r="53" spans="1:20" ht="12.75" customHeight="1" x14ac:dyDescent="0.2">
      <c r="A53" s="54" t="s">
        <v>91</v>
      </c>
      <c r="B53" s="38">
        <v>1629</v>
      </c>
      <c r="C53" s="29">
        <v>8</v>
      </c>
      <c r="D53" s="29">
        <v>6</v>
      </c>
      <c r="E53" s="23">
        <v>0</v>
      </c>
      <c r="F53" s="29">
        <v>29</v>
      </c>
      <c r="G53" s="29">
        <v>46</v>
      </c>
      <c r="H53" s="29">
        <v>96</v>
      </c>
      <c r="I53" s="29">
        <v>91</v>
      </c>
      <c r="J53" s="29">
        <v>107</v>
      </c>
      <c r="K53" s="29">
        <v>116</v>
      </c>
      <c r="L53" s="29">
        <v>105</v>
      </c>
      <c r="M53" s="29">
        <v>70</v>
      </c>
      <c r="N53" s="29">
        <v>72</v>
      </c>
      <c r="O53" s="29">
        <v>66</v>
      </c>
      <c r="P53" s="29">
        <v>73</v>
      </c>
      <c r="Q53" s="29">
        <v>65</v>
      </c>
      <c r="R53" s="29">
        <v>121</v>
      </c>
      <c r="S53" s="29">
        <v>174</v>
      </c>
      <c r="T53" s="29">
        <v>384</v>
      </c>
    </row>
    <row r="54" spans="1:20" ht="12.75" customHeight="1" x14ac:dyDescent="0.2">
      <c r="A54" s="54" t="s">
        <v>119</v>
      </c>
      <c r="B54" s="38">
        <v>1664</v>
      </c>
      <c r="C54" s="29">
        <v>5</v>
      </c>
      <c r="D54" s="29">
        <v>5</v>
      </c>
      <c r="E54" s="23">
        <v>3</v>
      </c>
      <c r="F54" s="29">
        <v>42</v>
      </c>
      <c r="G54" s="29">
        <v>44</v>
      </c>
      <c r="H54" s="29">
        <v>61</v>
      </c>
      <c r="I54" s="29">
        <v>99</v>
      </c>
      <c r="J54" s="29">
        <v>101</v>
      </c>
      <c r="K54" s="29">
        <v>131</v>
      </c>
      <c r="L54" s="29">
        <v>105</v>
      </c>
      <c r="M54" s="29">
        <v>100</v>
      </c>
      <c r="N54" s="29">
        <v>67</v>
      </c>
      <c r="O54" s="29">
        <v>70</v>
      </c>
      <c r="P54" s="29">
        <v>75</v>
      </c>
      <c r="Q54" s="29">
        <v>75</v>
      </c>
      <c r="R54" s="29">
        <v>97</v>
      </c>
      <c r="S54" s="29">
        <v>171</v>
      </c>
      <c r="T54" s="29">
        <v>413</v>
      </c>
    </row>
    <row r="55" spans="1:20" ht="12.75" customHeight="1" x14ac:dyDescent="0.2">
      <c r="A55" s="54" t="s">
        <v>124</v>
      </c>
      <c r="B55" s="38">
        <v>1750</v>
      </c>
      <c r="C55" s="29">
        <v>9</v>
      </c>
      <c r="D55" s="29">
        <v>4</v>
      </c>
      <c r="E55" s="29">
        <v>10</v>
      </c>
      <c r="F55" s="29">
        <v>28</v>
      </c>
      <c r="G55" s="29">
        <v>57</v>
      </c>
      <c r="H55" s="29">
        <v>75</v>
      </c>
      <c r="I55" s="29">
        <v>101</v>
      </c>
      <c r="J55" s="29">
        <v>115</v>
      </c>
      <c r="K55" s="29">
        <v>124</v>
      </c>
      <c r="L55" s="29">
        <v>105</v>
      </c>
      <c r="M55" s="29">
        <v>89</v>
      </c>
      <c r="N55" s="29">
        <v>66</v>
      </c>
      <c r="O55" s="29">
        <v>73</v>
      </c>
      <c r="P55" s="29">
        <v>81</v>
      </c>
      <c r="Q55" s="29">
        <v>67</v>
      </c>
      <c r="R55" s="29">
        <v>113</v>
      </c>
      <c r="S55" s="29">
        <v>196</v>
      </c>
      <c r="T55" s="29">
        <v>437</v>
      </c>
    </row>
    <row r="56" spans="1:20" ht="12.75" customHeight="1" x14ac:dyDescent="0.2">
      <c r="A56" s="54" t="s">
        <v>134</v>
      </c>
      <c r="B56" s="38">
        <v>1892</v>
      </c>
      <c r="C56" s="29">
        <v>11</v>
      </c>
      <c r="D56" s="29">
        <v>4</v>
      </c>
      <c r="E56" s="29">
        <v>3</v>
      </c>
      <c r="F56" s="29">
        <v>26</v>
      </c>
      <c r="G56" s="29">
        <v>44</v>
      </c>
      <c r="H56" s="29">
        <v>79</v>
      </c>
      <c r="I56" s="29">
        <v>115</v>
      </c>
      <c r="J56" s="29">
        <v>125</v>
      </c>
      <c r="K56" s="29">
        <v>132</v>
      </c>
      <c r="L56" s="29">
        <v>140</v>
      </c>
      <c r="M56" s="29">
        <v>119</v>
      </c>
      <c r="N56" s="29">
        <v>87</v>
      </c>
      <c r="O56" s="29">
        <v>72</v>
      </c>
      <c r="P56" s="29">
        <v>81</v>
      </c>
      <c r="Q56" s="29">
        <v>73</v>
      </c>
      <c r="R56" s="29">
        <v>114</v>
      </c>
      <c r="S56" s="29">
        <v>186</v>
      </c>
      <c r="T56" s="29">
        <v>481</v>
      </c>
    </row>
    <row r="57" spans="1:20" ht="12.75" customHeight="1" x14ac:dyDescent="0.2">
      <c r="A57" s="54" t="s">
        <v>137</v>
      </c>
      <c r="B57" s="38">
        <v>2216</v>
      </c>
      <c r="C57" s="29">
        <v>7</v>
      </c>
      <c r="D57" s="29">
        <v>6</v>
      </c>
      <c r="E57" s="29">
        <v>5</v>
      </c>
      <c r="F57" s="29">
        <v>28</v>
      </c>
      <c r="G57" s="29">
        <v>59</v>
      </c>
      <c r="H57" s="29">
        <v>102</v>
      </c>
      <c r="I57" s="29">
        <v>150</v>
      </c>
      <c r="J57" s="29">
        <v>155</v>
      </c>
      <c r="K57" s="29">
        <v>203</v>
      </c>
      <c r="L57" s="29">
        <v>169</v>
      </c>
      <c r="M57" s="29">
        <v>114</v>
      </c>
      <c r="N57" s="29">
        <v>89</v>
      </c>
      <c r="O57" s="29">
        <v>72</v>
      </c>
      <c r="P57" s="29">
        <v>85</v>
      </c>
      <c r="Q57" s="29">
        <v>98</v>
      </c>
      <c r="R57" s="29">
        <v>146</v>
      </c>
      <c r="S57" s="29">
        <v>196</v>
      </c>
      <c r="T57" s="29">
        <v>532</v>
      </c>
    </row>
    <row r="58" spans="1:20" ht="12.75" customHeight="1" x14ac:dyDescent="0.2">
      <c r="A58" s="54" t="s">
        <v>142</v>
      </c>
      <c r="B58" s="38">
        <v>2348</v>
      </c>
      <c r="C58" s="29">
        <v>10</v>
      </c>
      <c r="D58" s="29">
        <v>2</v>
      </c>
      <c r="E58" s="29">
        <v>4</v>
      </c>
      <c r="F58" s="29">
        <v>24</v>
      </c>
      <c r="G58" s="29">
        <v>42</v>
      </c>
      <c r="H58" s="29">
        <v>88</v>
      </c>
      <c r="I58" s="29">
        <v>131</v>
      </c>
      <c r="J58" s="29">
        <v>205</v>
      </c>
      <c r="K58" s="29">
        <v>195</v>
      </c>
      <c r="L58" s="29">
        <v>193</v>
      </c>
      <c r="M58" s="29">
        <v>140</v>
      </c>
      <c r="N58" s="29">
        <v>106</v>
      </c>
      <c r="O58" s="29">
        <v>83</v>
      </c>
      <c r="P58" s="29">
        <v>83</v>
      </c>
      <c r="Q58" s="29">
        <v>94</v>
      </c>
      <c r="R58" s="29">
        <v>155</v>
      </c>
      <c r="S58" s="29">
        <v>214</v>
      </c>
      <c r="T58" s="29">
        <v>579</v>
      </c>
    </row>
    <row r="59" spans="1:20" ht="12.75" customHeight="1" x14ac:dyDescent="0.2">
      <c r="A59" s="54" t="s">
        <v>145</v>
      </c>
      <c r="B59" s="38">
        <v>2512</v>
      </c>
      <c r="C59" s="29">
        <v>4</v>
      </c>
      <c r="D59" s="29">
        <v>0</v>
      </c>
      <c r="E59" s="29">
        <v>2</v>
      </c>
      <c r="F59" s="29">
        <v>28</v>
      </c>
      <c r="G59" s="29">
        <v>60</v>
      </c>
      <c r="H59" s="29">
        <v>103</v>
      </c>
      <c r="I59" s="29">
        <v>139</v>
      </c>
      <c r="J59" s="29">
        <v>218</v>
      </c>
      <c r="K59" s="29">
        <v>240</v>
      </c>
      <c r="L59" s="29">
        <v>237</v>
      </c>
      <c r="M59" s="29">
        <v>177</v>
      </c>
      <c r="N59" s="29">
        <v>105</v>
      </c>
      <c r="O59" s="29">
        <v>85</v>
      </c>
      <c r="P59" s="29">
        <v>83</v>
      </c>
      <c r="Q59" s="29">
        <v>91</v>
      </c>
      <c r="R59" s="29">
        <v>127</v>
      </c>
      <c r="S59" s="29">
        <v>206</v>
      </c>
      <c r="T59" s="29">
        <v>607</v>
      </c>
    </row>
    <row r="60" spans="1:20" ht="12.75" customHeight="1" x14ac:dyDescent="0.2">
      <c r="A60" s="54" t="s">
        <v>163</v>
      </c>
      <c r="B60" s="133">
        <v>2726</v>
      </c>
      <c r="C60" s="123">
        <v>8</v>
      </c>
      <c r="D60" s="123">
        <v>0</v>
      </c>
      <c r="E60" s="123">
        <v>4</v>
      </c>
      <c r="F60" s="123">
        <v>29</v>
      </c>
      <c r="G60" s="123">
        <v>66</v>
      </c>
      <c r="H60" s="123">
        <v>89</v>
      </c>
      <c r="I60" s="123">
        <v>148</v>
      </c>
      <c r="J60" s="123">
        <v>224</v>
      </c>
      <c r="K60" s="123">
        <v>293</v>
      </c>
      <c r="L60" s="123">
        <v>269</v>
      </c>
      <c r="M60" s="123">
        <v>183</v>
      </c>
      <c r="N60" s="123">
        <v>136</v>
      </c>
      <c r="O60" s="123">
        <v>86</v>
      </c>
      <c r="P60" s="123">
        <v>84</v>
      </c>
      <c r="Q60" s="123">
        <v>107</v>
      </c>
      <c r="R60" s="123">
        <v>148</v>
      </c>
      <c r="S60" s="123">
        <v>211</v>
      </c>
      <c r="T60" s="123">
        <v>641</v>
      </c>
    </row>
    <row r="61" spans="1:20" ht="12.75" customHeight="1" x14ac:dyDescent="0.2">
      <c r="A61" s="54" t="s">
        <v>164</v>
      </c>
      <c r="B61" s="133">
        <v>2759</v>
      </c>
      <c r="C61" s="123">
        <v>6</v>
      </c>
      <c r="D61" s="123">
        <v>3</v>
      </c>
      <c r="E61" s="123">
        <v>8</v>
      </c>
      <c r="F61" s="123">
        <v>36</v>
      </c>
      <c r="G61" s="123">
        <v>72</v>
      </c>
      <c r="H61" s="123">
        <v>127</v>
      </c>
      <c r="I61" s="123">
        <v>177</v>
      </c>
      <c r="J61" s="123">
        <v>212</v>
      </c>
      <c r="K61" s="123">
        <v>251</v>
      </c>
      <c r="L61" s="123">
        <v>280</v>
      </c>
      <c r="M61" s="123">
        <v>207</v>
      </c>
      <c r="N61" s="123">
        <v>151</v>
      </c>
      <c r="O61" s="123">
        <v>98</v>
      </c>
      <c r="P61" s="123">
        <v>81</v>
      </c>
      <c r="Q61" s="123">
        <v>90</v>
      </c>
      <c r="R61" s="123">
        <v>136</v>
      </c>
      <c r="S61" s="123">
        <v>209</v>
      </c>
      <c r="T61" s="123">
        <v>615</v>
      </c>
    </row>
    <row r="62" spans="1:20" ht="12.75" customHeight="1" thickBot="1" x14ac:dyDescent="0.25">
      <c r="A62" s="18"/>
      <c r="B62" s="20"/>
      <c r="C62" s="117"/>
      <c r="D62" s="117"/>
      <c r="E62" s="117"/>
      <c r="F62" s="117"/>
      <c r="G62" s="117"/>
      <c r="H62" s="117"/>
      <c r="I62" s="117"/>
      <c r="J62" s="117"/>
      <c r="K62" s="117"/>
      <c r="L62" s="117"/>
      <c r="M62" s="117"/>
      <c r="N62" s="117"/>
      <c r="O62" s="117"/>
      <c r="P62" s="117"/>
      <c r="Q62" s="117"/>
      <c r="R62" s="117"/>
      <c r="S62" s="117"/>
      <c r="T62" s="117"/>
    </row>
    <row r="63" spans="1:20" ht="15" customHeight="1" x14ac:dyDescent="0.2">
      <c r="A63" s="239" t="s">
        <v>87</v>
      </c>
      <c r="B63" s="239"/>
      <c r="C63" s="120"/>
      <c r="D63" s="120"/>
      <c r="E63" s="120"/>
      <c r="F63" s="120"/>
      <c r="G63" s="120"/>
      <c r="H63" s="120"/>
      <c r="I63" s="120"/>
      <c r="J63" s="120"/>
      <c r="K63" s="120"/>
      <c r="L63" s="120"/>
      <c r="M63" s="120"/>
      <c r="N63" s="120"/>
      <c r="O63" s="120"/>
      <c r="P63" s="120"/>
      <c r="Q63" s="120"/>
      <c r="R63" s="120"/>
      <c r="S63" s="120"/>
      <c r="T63" s="120"/>
    </row>
    <row r="64" spans="1:20" ht="15" customHeight="1" x14ac:dyDescent="0.2">
      <c r="A64" s="47"/>
      <c r="B64" s="20"/>
      <c r="C64" s="20"/>
      <c r="D64" s="20"/>
      <c r="E64" s="20"/>
      <c r="F64" s="20"/>
      <c r="G64" s="20"/>
      <c r="H64" s="20"/>
      <c r="I64" s="20"/>
      <c r="J64" s="20"/>
      <c r="K64" s="20"/>
      <c r="L64" s="20"/>
      <c r="M64" s="20"/>
      <c r="N64" s="20"/>
      <c r="O64" s="20"/>
      <c r="P64" s="20"/>
      <c r="Q64" s="20"/>
      <c r="R64" s="20"/>
      <c r="S64" s="20"/>
      <c r="T64" s="118"/>
    </row>
    <row r="65" spans="1:20" ht="15" customHeight="1" x14ac:dyDescent="0.2">
      <c r="A65" s="59" t="s">
        <v>103</v>
      </c>
      <c r="B65" s="20"/>
      <c r="C65" s="20"/>
      <c r="D65" s="20"/>
      <c r="E65" s="20"/>
      <c r="F65" s="20"/>
      <c r="G65" s="20"/>
      <c r="H65" s="20"/>
      <c r="I65" s="20"/>
      <c r="J65" s="20"/>
      <c r="K65" s="20"/>
      <c r="L65" s="20"/>
      <c r="M65" s="20"/>
      <c r="N65" s="20"/>
      <c r="O65" s="20"/>
      <c r="P65" s="20"/>
      <c r="Q65" s="20"/>
      <c r="R65" s="20"/>
      <c r="S65" s="20"/>
      <c r="T65" s="20"/>
    </row>
    <row r="66" spans="1:20" ht="15" customHeight="1" thickBot="1" x14ac:dyDescent="0.25">
      <c r="A66" s="47"/>
      <c r="B66" s="48"/>
      <c r="C66" s="48"/>
      <c r="D66" s="48"/>
      <c r="E66" s="48"/>
      <c r="F66" s="48"/>
      <c r="G66" s="48"/>
      <c r="H66" s="48"/>
      <c r="I66" s="49" t="s">
        <v>22</v>
      </c>
      <c r="J66" s="48"/>
      <c r="K66" s="48"/>
      <c r="L66" s="48"/>
      <c r="M66" s="48"/>
      <c r="N66" s="48"/>
      <c r="O66" s="48"/>
      <c r="P66" s="48"/>
      <c r="Q66" s="48"/>
      <c r="R66" s="48"/>
      <c r="S66" s="48"/>
      <c r="T66" s="48"/>
    </row>
    <row r="67" spans="1:20" ht="15" customHeight="1" x14ac:dyDescent="0.2">
      <c r="A67" s="47"/>
      <c r="B67" s="60" t="s">
        <v>127</v>
      </c>
      <c r="C67" s="60" t="s">
        <v>4</v>
      </c>
      <c r="D67" s="61" t="s">
        <v>5</v>
      </c>
      <c r="E67" s="62" t="s">
        <v>6</v>
      </c>
      <c r="F67" s="60" t="s">
        <v>7</v>
      </c>
      <c r="G67" s="60" t="s">
        <v>8</v>
      </c>
      <c r="H67" s="60" t="s">
        <v>9</v>
      </c>
      <c r="I67" s="60" t="s">
        <v>10</v>
      </c>
      <c r="J67" s="60" t="s">
        <v>11</v>
      </c>
      <c r="K67" s="60" t="s">
        <v>12</v>
      </c>
      <c r="L67" s="60" t="s">
        <v>13</v>
      </c>
      <c r="M67" s="60" t="s">
        <v>14</v>
      </c>
      <c r="N67" s="60" t="s">
        <v>15</v>
      </c>
      <c r="O67" s="60" t="s">
        <v>16</v>
      </c>
      <c r="P67" s="60" t="s">
        <v>17</v>
      </c>
      <c r="Q67" s="60" t="s">
        <v>18</v>
      </c>
      <c r="R67" s="60" t="s">
        <v>19</v>
      </c>
      <c r="S67" s="60" t="s">
        <v>20</v>
      </c>
      <c r="T67" s="60" t="s">
        <v>21</v>
      </c>
    </row>
    <row r="68" spans="1:20" ht="15" customHeight="1" x14ac:dyDescent="0.2">
      <c r="A68" s="18" t="s">
        <v>115</v>
      </c>
      <c r="B68" s="68">
        <f t="shared" ref="B68:T81" si="0">AVERAGE(B8:B12)</f>
        <v>2257.1999999999998</v>
      </c>
      <c r="C68" s="68">
        <f t="shared" si="0"/>
        <v>62.2</v>
      </c>
      <c r="D68" s="68">
        <f t="shared" si="0"/>
        <v>43</v>
      </c>
      <c r="E68" s="68">
        <f t="shared" si="0"/>
        <v>47.2</v>
      </c>
      <c r="F68" s="68">
        <f t="shared" si="0"/>
        <v>148.80000000000001</v>
      </c>
      <c r="G68" s="68">
        <f t="shared" si="0"/>
        <v>137.80000000000001</v>
      </c>
      <c r="H68" s="68">
        <f t="shared" si="0"/>
        <v>94.6</v>
      </c>
      <c r="I68" s="68">
        <f t="shared" si="0"/>
        <v>83.2</v>
      </c>
      <c r="J68" s="68">
        <f t="shared" si="0"/>
        <v>75.8</v>
      </c>
      <c r="K68" s="68">
        <f t="shared" si="0"/>
        <v>75.8</v>
      </c>
      <c r="L68" s="68">
        <f t="shared" si="0"/>
        <v>91</v>
      </c>
      <c r="M68" s="68">
        <f t="shared" si="0"/>
        <v>94</v>
      </c>
      <c r="N68" s="68">
        <f t="shared" si="0"/>
        <v>108.6</v>
      </c>
      <c r="O68" s="68">
        <f t="shared" si="0"/>
        <v>102.6</v>
      </c>
      <c r="P68" s="68">
        <f t="shared" si="0"/>
        <v>117.6</v>
      </c>
      <c r="Q68" s="68">
        <f t="shared" si="0"/>
        <v>156.6</v>
      </c>
      <c r="R68" s="68">
        <f t="shared" si="0"/>
        <v>209</v>
      </c>
      <c r="S68" s="68">
        <f t="shared" si="0"/>
        <v>251</v>
      </c>
      <c r="T68" s="68">
        <f t="shared" si="0"/>
        <v>358.4</v>
      </c>
    </row>
    <row r="69" spans="1:20" ht="15" customHeight="1" x14ac:dyDescent="0.2">
      <c r="A69" s="18" t="s">
        <v>114</v>
      </c>
      <c r="B69" s="68">
        <f t="shared" si="0"/>
        <v>2150</v>
      </c>
      <c r="C69" s="68">
        <f t="shared" si="0"/>
        <v>58.2</v>
      </c>
      <c r="D69" s="68">
        <f t="shared" si="0"/>
        <v>41.2</v>
      </c>
      <c r="E69" s="68">
        <f t="shared" si="0"/>
        <v>46</v>
      </c>
      <c r="F69" s="68">
        <f t="shared" si="0"/>
        <v>141.80000000000001</v>
      </c>
      <c r="G69" s="68">
        <f t="shared" si="0"/>
        <v>133</v>
      </c>
      <c r="H69" s="68">
        <f t="shared" si="0"/>
        <v>89.8</v>
      </c>
      <c r="I69" s="68">
        <f t="shared" si="0"/>
        <v>80.400000000000006</v>
      </c>
      <c r="J69" s="68">
        <f t="shared" si="0"/>
        <v>70.599999999999994</v>
      </c>
      <c r="K69" s="68">
        <f t="shared" si="0"/>
        <v>72.599999999999994</v>
      </c>
      <c r="L69" s="68">
        <f t="shared" si="0"/>
        <v>84.4</v>
      </c>
      <c r="M69" s="68">
        <f t="shared" si="0"/>
        <v>86.2</v>
      </c>
      <c r="N69" s="68">
        <f t="shared" si="0"/>
        <v>99.6</v>
      </c>
      <c r="O69" s="68">
        <f t="shared" si="0"/>
        <v>99.6</v>
      </c>
      <c r="P69" s="68">
        <f t="shared" si="0"/>
        <v>107</v>
      </c>
      <c r="Q69" s="68">
        <f t="shared" si="0"/>
        <v>156.80000000000001</v>
      </c>
      <c r="R69" s="68">
        <f t="shared" si="0"/>
        <v>197.8</v>
      </c>
      <c r="S69" s="68">
        <f t="shared" si="0"/>
        <v>241</v>
      </c>
      <c r="T69" s="68">
        <f t="shared" si="0"/>
        <v>344</v>
      </c>
    </row>
    <row r="70" spans="1:20" ht="15" customHeight="1" x14ac:dyDescent="0.2">
      <c r="A70" s="18" t="s">
        <v>113</v>
      </c>
      <c r="B70" s="68">
        <f t="shared" si="0"/>
        <v>2082.1999999999998</v>
      </c>
      <c r="C70" s="68">
        <f t="shared" si="0"/>
        <v>56</v>
      </c>
      <c r="D70" s="68">
        <f t="shared" si="0"/>
        <v>40.6</v>
      </c>
      <c r="E70" s="68">
        <f t="shared" si="0"/>
        <v>45</v>
      </c>
      <c r="F70" s="68">
        <f t="shared" si="0"/>
        <v>137</v>
      </c>
      <c r="G70" s="68">
        <f t="shared" si="0"/>
        <v>129</v>
      </c>
      <c r="H70" s="68">
        <f t="shared" si="0"/>
        <v>86.6</v>
      </c>
      <c r="I70" s="68">
        <f t="shared" si="0"/>
        <v>76.8</v>
      </c>
      <c r="J70" s="68">
        <f t="shared" si="0"/>
        <v>73.599999999999994</v>
      </c>
      <c r="K70" s="68">
        <f t="shared" si="0"/>
        <v>68.599999999999994</v>
      </c>
      <c r="L70" s="68">
        <f t="shared" si="0"/>
        <v>78.599999999999994</v>
      </c>
      <c r="M70" s="68">
        <f t="shared" si="0"/>
        <v>79</v>
      </c>
      <c r="N70" s="68">
        <f t="shared" si="0"/>
        <v>93.2</v>
      </c>
      <c r="O70" s="68">
        <f t="shared" si="0"/>
        <v>95.2</v>
      </c>
      <c r="P70" s="68">
        <f t="shared" si="0"/>
        <v>95</v>
      </c>
      <c r="Q70" s="68">
        <f t="shared" si="0"/>
        <v>150</v>
      </c>
      <c r="R70" s="68">
        <f t="shared" si="0"/>
        <v>191.4</v>
      </c>
      <c r="S70" s="68">
        <f t="shared" si="0"/>
        <v>238.4</v>
      </c>
      <c r="T70" s="68">
        <f t="shared" si="0"/>
        <v>348.2</v>
      </c>
    </row>
    <row r="71" spans="1:20" ht="15" customHeight="1" x14ac:dyDescent="0.2">
      <c r="A71" s="53" t="s">
        <v>112</v>
      </c>
      <c r="B71" s="68">
        <f t="shared" si="0"/>
        <v>2042</v>
      </c>
      <c r="C71" s="68">
        <f t="shared" si="0"/>
        <v>55</v>
      </c>
      <c r="D71" s="68">
        <f t="shared" si="0"/>
        <v>39.799999999999997</v>
      </c>
      <c r="E71" s="68">
        <f t="shared" si="0"/>
        <v>45.4</v>
      </c>
      <c r="F71" s="68">
        <f t="shared" si="0"/>
        <v>129.4</v>
      </c>
      <c r="G71" s="68">
        <f t="shared" si="0"/>
        <v>116.2</v>
      </c>
      <c r="H71" s="68">
        <f t="shared" si="0"/>
        <v>88.2</v>
      </c>
      <c r="I71" s="68">
        <f t="shared" si="0"/>
        <v>71.599999999999994</v>
      </c>
      <c r="J71" s="68">
        <f t="shared" si="0"/>
        <v>75.2</v>
      </c>
      <c r="K71" s="68">
        <f t="shared" si="0"/>
        <v>67</v>
      </c>
      <c r="L71" s="68">
        <f t="shared" si="0"/>
        <v>78.400000000000006</v>
      </c>
      <c r="M71" s="68">
        <f t="shared" si="0"/>
        <v>79.2</v>
      </c>
      <c r="N71" s="68">
        <f t="shared" si="0"/>
        <v>88.8</v>
      </c>
      <c r="O71" s="68">
        <f t="shared" si="0"/>
        <v>91</v>
      </c>
      <c r="P71" s="68">
        <f t="shared" si="0"/>
        <v>92.4</v>
      </c>
      <c r="Q71" s="68">
        <f t="shared" si="0"/>
        <v>144.6</v>
      </c>
      <c r="R71" s="68">
        <f t="shared" si="0"/>
        <v>190.6</v>
      </c>
      <c r="S71" s="68">
        <f t="shared" si="0"/>
        <v>246.4</v>
      </c>
      <c r="T71" s="68">
        <f t="shared" si="0"/>
        <v>342.8</v>
      </c>
    </row>
    <row r="72" spans="1:20" ht="15" customHeight="1" x14ac:dyDescent="0.2">
      <c r="A72" s="53" t="s">
        <v>111</v>
      </c>
      <c r="B72" s="68">
        <f t="shared" si="0"/>
        <v>1960.4</v>
      </c>
      <c r="C72" s="68">
        <f t="shared" si="0"/>
        <v>53.2</v>
      </c>
      <c r="D72" s="68">
        <f t="shared" si="0"/>
        <v>39.799999999999997</v>
      </c>
      <c r="E72" s="68">
        <f t="shared" si="0"/>
        <v>41.4</v>
      </c>
      <c r="F72" s="68">
        <f t="shared" si="0"/>
        <v>114.4</v>
      </c>
      <c r="G72" s="68">
        <f t="shared" si="0"/>
        <v>115.4</v>
      </c>
      <c r="H72" s="68">
        <f t="shared" si="0"/>
        <v>90.4</v>
      </c>
      <c r="I72" s="68">
        <f t="shared" si="0"/>
        <v>68.8</v>
      </c>
      <c r="J72" s="68">
        <f t="shared" si="0"/>
        <v>71.599999999999994</v>
      </c>
      <c r="K72" s="68">
        <f t="shared" si="0"/>
        <v>67.599999999999994</v>
      </c>
      <c r="L72" s="68">
        <f t="shared" si="0"/>
        <v>76.2</v>
      </c>
      <c r="M72" s="68">
        <f t="shared" si="0"/>
        <v>73.400000000000006</v>
      </c>
      <c r="N72" s="68">
        <f t="shared" si="0"/>
        <v>82</v>
      </c>
      <c r="O72" s="68">
        <f t="shared" si="0"/>
        <v>88.6</v>
      </c>
      <c r="P72" s="68">
        <f t="shared" si="0"/>
        <v>89</v>
      </c>
      <c r="Q72" s="68">
        <f t="shared" si="0"/>
        <v>138</v>
      </c>
      <c r="R72" s="68">
        <f t="shared" si="0"/>
        <v>181</v>
      </c>
      <c r="S72" s="68">
        <f t="shared" si="0"/>
        <v>239.4</v>
      </c>
      <c r="T72" s="68">
        <f t="shared" si="0"/>
        <v>330.2</v>
      </c>
    </row>
    <row r="73" spans="1:20" ht="15" customHeight="1" x14ac:dyDescent="0.2">
      <c r="A73" s="53" t="s">
        <v>110</v>
      </c>
      <c r="B73" s="68">
        <f t="shared" si="0"/>
        <v>1943.4</v>
      </c>
      <c r="C73" s="68">
        <f t="shared" si="0"/>
        <v>52</v>
      </c>
      <c r="D73" s="68">
        <f t="shared" si="0"/>
        <v>36.6</v>
      </c>
      <c r="E73" s="68">
        <f t="shared" si="0"/>
        <v>38.4</v>
      </c>
      <c r="F73" s="68">
        <f t="shared" si="0"/>
        <v>111.8</v>
      </c>
      <c r="G73" s="68">
        <f t="shared" si="0"/>
        <v>117.4</v>
      </c>
      <c r="H73" s="68">
        <f t="shared" si="0"/>
        <v>91.6</v>
      </c>
      <c r="I73" s="68">
        <f t="shared" si="0"/>
        <v>72.599999999999994</v>
      </c>
      <c r="J73" s="68">
        <f t="shared" si="0"/>
        <v>75.400000000000006</v>
      </c>
      <c r="K73" s="68">
        <f t="shared" si="0"/>
        <v>70.599999999999994</v>
      </c>
      <c r="L73" s="68">
        <f t="shared" si="0"/>
        <v>73.599999999999994</v>
      </c>
      <c r="M73" s="68">
        <f t="shared" si="0"/>
        <v>69.8</v>
      </c>
      <c r="N73" s="68">
        <f t="shared" si="0"/>
        <v>81.599999999999994</v>
      </c>
      <c r="O73" s="68">
        <f t="shared" si="0"/>
        <v>86.6</v>
      </c>
      <c r="P73" s="68">
        <f t="shared" si="0"/>
        <v>91.2</v>
      </c>
      <c r="Q73" s="68">
        <f t="shared" si="0"/>
        <v>132</v>
      </c>
      <c r="R73" s="68">
        <f t="shared" si="0"/>
        <v>180.2</v>
      </c>
      <c r="S73" s="68">
        <f t="shared" si="0"/>
        <v>229.6</v>
      </c>
      <c r="T73" s="68">
        <f t="shared" si="0"/>
        <v>332.4</v>
      </c>
    </row>
    <row r="74" spans="1:20" ht="15" customHeight="1" x14ac:dyDescent="0.2">
      <c r="A74" s="53" t="s">
        <v>109</v>
      </c>
      <c r="B74" s="68">
        <f t="shared" si="0"/>
        <v>1897.6</v>
      </c>
      <c r="C74" s="68">
        <f t="shared" si="0"/>
        <v>45.8</v>
      </c>
      <c r="D74" s="68">
        <f t="shared" si="0"/>
        <v>30.8</v>
      </c>
      <c r="E74" s="68">
        <f t="shared" si="0"/>
        <v>34.4</v>
      </c>
      <c r="F74" s="68">
        <f t="shared" si="0"/>
        <v>104</v>
      </c>
      <c r="G74" s="68">
        <f t="shared" si="0"/>
        <v>116</v>
      </c>
      <c r="H74" s="68">
        <f t="shared" si="0"/>
        <v>90.4</v>
      </c>
      <c r="I74" s="68">
        <f t="shared" si="0"/>
        <v>68.8</v>
      </c>
      <c r="J74" s="68">
        <f t="shared" si="0"/>
        <v>74.2</v>
      </c>
      <c r="K74" s="68">
        <f t="shared" si="0"/>
        <v>72.2</v>
      </c>
      <c r="L74" s="68">
        <f t="shared" si="0"/>
        <v>71.2</v>
      </c>
      <c r="M74" s="68">
        <f t="shared" si="0"/>
        <v>67</v>
      </c>
      <c r="N74" s="68">
        <f t="shared" si="0"/>
        <v>77.8</v>
      </c>
      <c r="O74" s="68">
        <f t="shared" si="0"/>
        <v>82.4</v>
      </c>
      <c r="P74" s="68">
        <f t="shared" si="0"/>
        <v>90</v>
      </c>
      <c r="Q74" s="68">
        <f t="shared" si="0"/>
        <v>120</v>
      </c>
      <c r="R74" s="68">
        <f t="shared" si="0"/>
        <v>178.6</v>
      </c>
      <c r="S74" s="68">
        <f t="shared" si="0"/>
        <v>228.8</v>
      </c>
      <c r="T74" s="68">
        <f t="shared" si="0"/>
        <v>345.2</v>
      </c>
    </row>
    <row r="75" spans="1:20" ht="15" customHeight="1" x14ac:dyDescent="0.2">
      <c r="A75" s="53" t="s">
        <v>108</v>
      </c>
      <c r="B75" s="68">
        <f t="shared" si="0"/>
        <v>1849.2</v>
      </c>
      <c r="C75" s="68">
        <f t="shared" si="0"/>
        <v>39.200000000000003</v>
      </c>
      <c r="D75" s="68">
        <f t="shared" si="0"/>
        <v>26</v>
      </c>
      <c r="E75" s="68">
        <f t="shared" si="0"/>
        <v>32.200000000000003</v>
      </c>
      <c r="F75" s="68">
        <f t="shared" si="0"/>
        <v>96.6</v>
      </c>
      <c r="G75" s="68">
        <f t="shared" si="0"/>
        <v>118</v>
      </c>
      <c r="H75" s="68">
        <f t="shared" si="0"/>
        <v>95</v>
      </c>
      <c r="I75" s="68">
        <f t="shared" si="0"/>
        <v>69.2</v>
      </c>
      <c r="J75" s="68">
        <f t="shared" si="0"/>
        <v>70.400000000000006</v>
      </c>
      <c r="K75" s="68">
        <f t="shared" si="0"/>
        <v>73.599999999999994</v>
      </c>
      <c r="L75" s="68">
        <f t="shared" si="0"/>
        <v>74.599999999999994</v>
      </c>
      <c r="M75" s="68">
        <f t="shared" si="0"/>
        <v>69.599999999999994</v>
      </c>
      <c r="N75" s="68">
        <f t="shared" si="0"/>
        <v>70.599999999999994</v>
      </c>
      <c r="O75" s="68">
        <f t="shared" si="0"/>
        <v>80</v>
      </c>
      <c r="P75" s="68">
        <f t="shared" si="0"/>
        <v>94.4</v>
      </c>
      <c r="Q75" s="68">
        <f t="shared" si="0"/>
        <v>109.6</v>
      </c>
      <c r="R75" s="68">
        <f t="shared" si="0"/>
        <v>174.4</v>
      </c>
      <c r="S75" s="68">
        <f t="shared" si="0"/>
        <v>219.8</v>
      </c>
      <c r="T75" s="68">
        <f t="shared" si="0"/>
        <v>336</v>
      </c>
    </row>
    <row r="76" spans="1:20" ht="15" customHeight="1" x14ac:dyDescent="0.2">
      <c r="A76" s="53" t="s">
        <v>107</v>
      </c>
      <c r="B76" s="68">
        <f t="shared" si="0"/>
        <v>1773.8</v>
      </c>
      <c r="C76" s="68">
        <f t="shared" si="0"/>
        <v>39.4</v>
      </c>
      <c r="D76" s="68">
        <f t="shared" si="0"/>
        <v>25.2</v>
      </c>
      <c r="E76" s="68">
        <f t="shared" si="0"/>
        <v>30.4</v>
      </c>
      <c r="F76" s="68">
        <f t="shared" si="0"/>
        <v>94</v>
      </c>
      <c r="G76" s="68">
        <f t="shared" si="0"/>
        <v>117.2</v>
      </c>
      <c r="H76" s="68">
        <f t="shared" si="0"/>
        <v>91</v>
      </c>
      <c r="I76" s="68">
        <f t="shared" si="0"/>
        <v>65</v>
      </c>
      <c r="J76" s="68">
        <f t="shared" si="0"/>
        <v>68</v>
      </c>
      <c r="K76" s="68">
        <f t="shared" si="0"/>
        <v>72.599999999999994</v>
      </c>
      <c r="L76" s="68">
        <f t="shared" si="0"/>
        <v>65.400000000000006</v>
      </c>
      <c r="M76" s="68">
        <f t="shared" si="0"/>
        <v>65.400000000000006</v>
      </c>
      <c r="N76" s="68">
        <f t="shared" si="0"/>
        <v>63.8</v>
      </c>
      <c r="O76" s="68">
        <f t="shared" si="0"/>
        <v>80.400000000000006</v>
      </c>
      <c r="P76" s="68">
        <f t="shared" si="0"/>
        <v>90.4</v>
      </c>
      <c r="Q76" s="68">
        <f t="shared" si="0"/>
        <v>103</v>
      </c>
      <c r="R76" s="68">
        <f t="shared" si="0"/>
        <v>164.2</v>
      </c>
      <c r="S76" s="68">
        <f t="shared" si="0"/>
        <v>200.2</v>
      </c>
      <c r="T76" s="68">
        <f t="shared" si="0"/>
        <v>338.2</v>
      </c>
    </row>
    <row r="77" spans="1:20" ht="15" customHeight="1" x14ac:dyDescent="0.2">
      <c r="A77" s="53" t="s">
        <v>106</v>
      </c>
      <c r="B77" s="68">
        <f t="shared" si="0"/>
        <v>1713.8</v>
      </c>
      <c r="C77" s="68">
        <f t="shared" si="0"/>
        <v>36.4</v>
      </c>
      <c r="D77" s="68">
        <f t="shared" si="0"/>
        <v>20.6</v>
      </c>
      <c r="E77" s="68">
        <f t="shared" si="0"/>
        <v>27.6</v>
      </c>
      <c r="F77" s="68">
        <f t="shared" si="0"/>
        <v>90.2</v>
      </c>
      <c r="G77" s="68">
        <f t="shared" si="0"/>
        <v>113.6</v>
      </c>
      <c r="H77" s="68">
        <f t="shared" si="0"/>
        <v>88</v>
      </c>
      <c r="I77" s="68">
        <f t="shared" si="0"/>
        <v>68.8</v>
      </c>
      <c r="J77" s="68">
        <f t="shared" si="0"/>
        <v>64.400000000000006</v>
      </c>
      <c r="K77" s="68">
        <f t="shared" si="0"/>
        <v>68.2</v>
      </c>
      <c r="L77" s="68">
        <f t="shared" si="0"/>
        <v>63.4</v>
      </c>
      <c r="M77" s="68">
        <f t="shared" si="0"/>
        <v>67</v>
      </c>
      <c r="N77" s="68">
        <f t="shared" si="0"/>
        <v>61</v>
      </c>
      <c r="O77" s="68">
        <f t="shared" si="0"/>
        <v>73.400000000000006</v>
      </c>
      <c r="P77" s="68">
        <f t="shared" si="0"/>
        <v>85</v>
      </c>
      <c r="Q77" s="68">
        <f t="shared" si="0"/>
        <v>94.8</v>
      </c>
      <c r="R77" s="68">
        <f t="shared" si="0"/>
        <v>158</v>
      </c>
      <c r="S77" s="68">
        <f t="shared" si="0"/>
        <v>189</v>
      </c>
      <c r="T77" s="68">
        <f t="shared" si="0"/>
        <v>344.4</v>
      </c>
    </row>
    <row r="78" spans="1:20" ht="15" customHeight="1" x14ac:dyDescent="0.2">
      <c r="A78" s="53" t="s">
        <v>105</v>
      </c>
      <c r="B78" s="68">
        <f t="shared" si="0"/>
        <v>1600</v>
      </c>
      <c r="C78" s="68">
        <f t="shared" si="0"/>
        <v>34</v>
      </c>
      <c r="D78" s="68">
        <f t="shared" si="0"/>
        <v>18.600000000000001</v>
      </c>
      <c r="E78" s="68">
        <f t="shared" si="0"/>
        <v>26.4</v>
      </c>
      <c r="F78" s="68">
        <f t="shared" si="0"/>
        <v>75.8</v>
      </c>
      <c r="G78" s="68">
        <f t="shared" si="0"/>
        <v>104</v>
      </c>
      <c r="H78" s="68">
        <f t="shared" si="0"/>
        <v>81.400000000000006</v>
      </c>
      <c r="I78" s="68">
        <f t="shared" si="0"/>
        <v>64.2</v>
      </c>
      <c r="J78" s="68">
        <f t="shared" si="0"/>
        <v>58.8</v>
      </c>
      <c r="K78" s="68">
        <f t="shared" si="0"/>
        <v>63.2</v>
      </c>
      <c r="L78" s="68">
        <f t="shared" si="0"/>
        <v>61.4</v>
      </c>
      <c r="M78" s="68">
        <f t="shared" si="0"/>
        <v>62.4</v>
      </c>
      <c r="N78" s="68">
        <f t="shared" si="0"/>
        <v>54.6</v>
      </c>
      <c r="O78" s="68">
        <f t="shared" si="0"/>
        <v>67.599999999999994</v>
      </c>
      <c r="P78" s="68">
        <f t="shared" si="0"/>
        <v>79</v>
      </c>
      <c r="Q78" s="68">
        <f t="shared" si="0"/>
        <v>90.8</v>
      </c>
      <c r="R78" s="68">
        <f t="shared" si="0"/>
        <v>143.6</v>
      </c>
      <c r="S78" s="68">
        <f t="shared" si="0"/>
        <v>179.4</v>
      </c>
      <c r="T78" s="68">
        <f t="shared" si="0"/>
        <v>334.8</v>
      </c>
    </row>
    <row r="79" spans="1:20" ht="15" customHeight="1" x14ac:dyDescent="0.2">
      <c r="A79" s="53" t="s">
        <v>104</v>
      </c>
      <c r="B79" s="68">
        <f t="shared" si="0"/>
        <v>1518.8</v>
      </c>
      <c r="C79" s="68">
        <f t="shared" si="0"/>
        <v>31</v>
      </c>
      <c r="D79" s="68">
        <f t="shared" si="0"/>
        <v>17</v>
      </c>
      <c r="E79" s="68">
        <f t="shared" si="0"/>
        <v>26.8</v>
      </c>
      <c r="F79" s="68">
        <f t="shared" si="0"/>
        <v>68.8</v>
      </c>
      <c r="G79" s="68">
        <f t="shared" si="0"/>
        <v>92.2</v>
      </c>
      <c r="H79" s="68">
        <f t="shared" si="0"/>
        <v>77.8</v>
      </c>
      <c r="I79" s="68">
        <f t="shared" si="0"/>
        <v>66</v>
      </c>
      <c r="J79" s="68">
        <f t="shared" si="0"/>
        <v>58</v>
      </c>
      <c r="K79" s="68">
        <f t="shared" si="0"/>
        <v>60.4</v>
      </c>
      <c r="L79" s="68">
        <f t="shared" si="0"/>
        <v>59.2</v>
      </c>
      <c r="M79" s="68">
        <f t="shared" si="0"/>
        <v>62.4</v>
      </c>
      <c r="N79" s="68">
        <f t="shared" si="0"/>
        <v>52.8</v>
      </c>
      <c r="O79" s="68">
        <f t="shared" si="0"/>
        <v>63.4</v>
      </c>
      <c r="P79" s="68">
        <f t="shared" si="0"/>
        <v>74.8</v>
      </c>
      <c r="Q79" s="68">
        <f t="shared" si="0"/>
        <v>90.2</v>
      </c>
      <c r="R79" s="68">
        <f t="shared" si="0"/>
        <v>128</v>
      </c>
      <c r="S79" s="68">
        <f t="shared" si="0"/>
        <v>172</v>
      </c>
      <c r="T79" s="68">
        <f t="shared" si="0"/>
        <v>318</v>
      </c>
    </row>
    <row r="80" spans="1:20" ht="15" customHeight="1" x14ac:dyDescent="0.2">
      <c r="A80" s="53" t="s">
        <v>102</v>
      </c>
      <c r="B80" s="68">
        <f t="shared" si="0"/>
        <v>1455.4</v>
      </c>
      <c r="C80" s="68">
        <f t="shared" si="0"/>
        <v>29</v>
      </c>
      <c r="D80" s="68">
        <f t="shared" si="0"/>
        <v>16.2</v>
      </c>
      <c r="E80" s="68">
        <f t="shared" si="0"/>
        <v>23.8</v>
      </c>
      <c r="F80" s="68">
        <f t="shared" si="0"/>
        <v>65.400000000000006</v>
      </c>
      <c r="G80" s="68">
        <f t="shared" si="0"/>
        <v>83</v>
      </c>
      <c r="H80" s="68">
        <f t="shared" si="0"/>
        <v>72.8</v>
      </c>
      <c r="I80" s="68">
        <f t="shared" si="0"/>
        <v>64.8</v>
      </c>
      <c r="J80" s="68">
        <f t="shared" si="0"/>
        <v>50.8</v>
      </c>
      <c r="K80" s="68">
        <f t="shared" si="0"/>
        <v>55.8</v>
      </c>
      <c r="L80" s="68">
        <f t="shared" si="0"/>
        <v>58.2</v>
      </c>
      <c r="M80" s="68">
        <f t="shared" si="0"/>
        <v>57.4</v>
      </c>
      <c r="N80" s="68">
        <f t="shared" si="0"/>
        <v>52.4</v>
      </c>
      <c r="O80" s="68">
        <f t="shared" si="0"/>
        <v>62</v>
      </c>
      <c r="P80" s="68">
        <f t="shared" si="0"/>
        <v>71.2</v>
      </c>
      <c r="Q80" s="68">
        <f t="shared" si="0"/>
        <v>86.4</v>
      </c>
      <c r="R80" s="68">
        <f t="shared" si="0"/>
        <v>116.8</v>
      </c>
      <c r="S80" s="68">
        <f t="shared" si="0"/>
        <v>165</v>
      </c>
      <c r="T80" s="68">
        <f t="shared" si="0"/>
        <v>324.39999999999998</v>
      </c>
    </row>
    <row r="81" spans="1:20" ht="15" customHeight="1" x14ac:dyDescent="0.2">
      <c r="A81" s="53" t="s">
        <v>101</v>
      </c>
      <c r="B81" s="68">
        <f t="shared" si="0"/>
        <v>1401.2</v>
      </c>
      <c r="C81" s="68">
        <f t="shared" si="0"/>
        <v>22.4</v>
      </c>
      <c r="D81" s="68">
        <f t="shared" si="0"/>
        <v>11.8</v>
      </c>
      <c r="E81" s="68">
        <f t="shared" si="0"/>
        <v>21</v>
      </c>
      <c r="F81" s="68">
        <f t="shared" si="0"/>
        <v>58.4</v>
      </c>
      <c r="G81" s="68">
        <f t="shared" si="0"/>
        <v>72.599999999999994</v>
      </c>
      <c r="H81" s="68">
        <f t="shared" si="0"/>
        <v>71</v>
      </c>
      <c r="I81" s="68">
        <f t="shared" si="0"/>
        <v>66.2</v>
      </c>
      <c r="J81" s="68">
        <f t="shared" ref="J81:T81" si="1">AVERAGE(J21:J25)</f>
        <v>49.8</v>
      </c>
      <c r="K81" s="68">
        <f t="shared" si="1"/>
        <v>50.8</v>
      </c>
      <c r="L81" s="68">
        <f t="shared" si="1"/>
        <v>61.2</v>
      </c>
      <c r="M81" s="68">
        <f t="shared" si="1"/>
        <v>55</v>
      </c>
      <c r="N81" s="68">
        <f t="shared" si="1"/>
        <v>54.4</v>
      </c>
      <c r="O81" s="68">
        <f t="shared" si="1"/>
        <v>58.4</v>
      </c>
      <c r="P81" s="68">
        <f t="shared" si="1"/>
        <v>69</v>
      </c>
      <c r="Q81" s="68">
        <f t="shared" si="1"/>
        <v>86</v>
      </c>
      <c r="R81" s="68">
        <f t="shared" si="1"/>
        <v>105.4</v>
      </c>
      <c r="S81" s="68">
        <f t="shared" si="1"/>
        <v>165</v>
      </c>
      <c r="T81" s="68">
        <f t="shared" si="1"/>
        <v>322.60000000000002</v>
      </c>
    </row>
    <row r="82" spans="1:20" ht="15" customHeight="1" x14ac:dyDescent="0.2">
      <c r="A82" s="53" t="s">
        <v>100</v>
      </c>
      <c r="B82" s="68">
        <f t="shared" ref="B82:T88" si="2">AVERAGE(B22:B26)</f>
        <v>1360</v>
      </c>
      <c r="C82" s="68">
        <f t="shared" si="2"/>
        <v>19.8</v>
      </c>
      <c r="D82" s="68">
        <f t="shared" si="2"/>
        <v>12.8</v>
      </c>
      <c r="E82" s="68">
        <f t="shared" si="2"/>
        <v>19.600000000000001</v>
      </c>
      <c r="F82" s="68">
        <f t="shared" si="2"/>
        <v>55.2</v>
      </c>
      <c r="G82" s="68">
        <f t="shared" si="2"/>
        <v>65.599999999999994</v>
      </c>
      <c r="H82" s="68">
        <f t="shared" si="2"/>
        <v>65.8</v>
      </c>
      <c r="I82" s="68">
        <f t="shared" si="2"/>
        <v>63.6</v>
      </c>
      <c r="J82" s="68">
        <f t="shared" si="2"/>
        <v>50.2</v>
      </c>
      <c r="K82" s="68">
        <f t="shared" si="2"/>
        <v>46.6</v>
      </c>
      <c r="L82" s="68">
        <f t="shared" si="2"/>
        <v>58.8</v>
      </c>
      <c r="M82" s="68">
        <f t="shared" si="2"/>
        <v>53.4</v>
      </c>
      <c r="N82" s="68">
        <f t="shared" si="2"/>
        <v>50.6</v>
      </c>
      <c r="O82" s="68">
        <f t="shared" si="2"/>
        <v>59</v>
      </c>
      <c r="P82" s="68">
        <f t="shared" si="2"/>
        <v>67.400000000000006</v>
      </c>
      <c r="Q82" s="68">
        <f t="shared" si="2"/>
        <v>84</v>
      </c>
      <c r="R82" s="68">
        <f t="shared" si="2"/>
        <v>102.8</v>
      </c>
      <c r="S82" s="68">
        <f t="shared" si="2"/>
        <v>162.6</v>
      </c>
      <c r="T82" s="68">
        <f t="shared" si="2"/>
        <v>322</v>
      </c>
    </row>
    <row r="83" spans="1:20" ht="15" customHeight="1" x14ac:dyDescent="0.2">
      <c r="A83" s="53" t="s">
        <v>99</v>
      </c>
      <c r="B83" s="68">
        <f t="shared" si="2"/>
        <v>1342.4</v>
      </c>
      <c r="C83" s="68">
        <f t="shared" si="2"/>
        <v>17.600000000000001</v>
      </c>
      <c r="D83" s="68">
        <f t="shared" si="2"/>
        <v>12.8</v>
      </c>
      <c r="E83" s="68">
        <f t="shared" si="2"/>
        <v>20</v>
      </c>
      <c r="F83" s="68">
        <f t="shared" si="2"/>
        <v>57.8</v>
      </c>
      <c r="G83" s="68">
        <f t="shared" si="2"/>
        <v>61.6</v>
      </c>
      <c r="H83" s="68">
        <f t="shared" si="2"/>
        <v>65</v>
      </c>
      <c r="I83" s="68">
        <f t="shared" si="2"/>
        <v>60.2</v>
      </c>
      <c r="J83" s="68">
        <f t="shared" si="2"/>
        <v>49.4</v>
      </c>
      <c r="K83" s="68">
        <f t="shared" si="2"/>
        <v>44.6</v>
      </c>
      <c r="L83" s="68">
        <f t="shared" si="2"/>
        <v>56</v>
      </c>
      <c r="M83" s="68">
        <f t="shared" si="2"/>
        <v>52.8</v>
      </c>
      <c r="N83" s="68">
        <f t="shared" si="2"/>
        <v>54.8</v>
      </c>
      <c r="O83" s="68">
        <f t="shared" si="2"/>
        <v>59.2</v>
      </c>
      <c r="P83" s="68">
        <f t="shared" si="2"/>
        <v>64</v>
      </c>
      <c r="Q83" s="68">
        <f t="shared" si="2"/>
        <v>79.400000000000006</v>
      </c>
      <c r="R83" s="68">
        <f t="shared" si="2"/>
        <v>101.2</v>
      </c>
      <c r="S83" s="68">
        <f t="shared" si="2"/>
        <v>155.19999999999999</v>
      </c>
      <c r="T83" s="68">
        <f t="shared" si="2"/>
        <v>330.6</v>
      </c>
    </row>
    <row r="84" spans="1:20" ht="15" customHeight="1" x14ac:dyDescent="0.2">
      <c r="A84" s="53" t="s">
        <v>98</v>
      </c>
      <c r="B84" s="68">
        <f t="shared" si="2"/>
        <v>1341.8</v>
      </c>
      <c r="C84" s="68">
        <f t="shared" si="2"/>
        <v>16.399999999999999</v>
      </c>
      <c r="D84" s="68">
        <f t="shared" si="2"/>
        <v>13.8</v>
      </c>
      <c r="E84" s="68">
        <f t="shared" si="2"/>
        <v>17.399999999999999</v>
      </c>
      <c r="F84" s="68">
        <f t="shared" si="2"/>
        <v>57.4</v>
      </c>
      <c r="G84" s="68">
        <f t="shared" si="2"/>
        <v>62.8</v>
      </c>
      <c r="H84" s="68">
        <f t="shared" si="2"/>
        <v>60.8</v>
      </c>
      <c r="I84" s="68">
        <f t="shared" si="2"/>
        <v>55.2</v>
      </c>
      <c r="J84" s="68">
        <f t="shared" si="2"/>
        <v>48.6</v>
      </c>
      <c r="K84" s="68">
        <f t="shared" si="2"/>
        <v>42.8</v>
      </c>
      <c r="L84" s="68">
        <f t="shared" si="2"/>
        <v>55.4</v>
      </c>
      <c r="M84" s="68">
        <f t="shared" si="2"/>
        <v>52.6</v>
      </c>
      <c r="N84" s="68">
        <f t="shared" si="2"/>
        <v>53.6</v>
      </c>
      <c r="O84" s="68">
        <f t="shared" si="2"/>
        <v>58</v>
      </c>
      <c r="P84" s="68">
        <f t="shared" si="2"/>
        <v>61</v>
      </c>
      <c r="Q84" s="68">
        <f t="shared" si="2"/>
        <v>78.599999999999994</v>
      </c>
      <c r="R84" s="68">
        <f t="shared" si="2"/>
        <v>106.8</v>
      </c>
      <c r="S84" s="68">
        <f t="shared" si="2"/>
        <v>148.80000000000001</v>
      </c>
      <c r="T84" s="68">
        <f t="shared" si="2"/>
        <v>351.6</v>
      </c>
    </row>
    <row r="85" spans="1:20" ht="15" customHeight="1" x14ac:dyDescent="0.2">
      <c r="A85" s="53" t="s">
        <v>97</v>
      </c>
      <c r="B85" s="68">
        <f t="shared" si="2"/>
        <v>1334.6</v>
      </c>
      <c r="C85" s="68">
        <f t="shared" si="2"/>
        <v>16.399999999999999</v>
      </c>
      <c r="D85" s="68">
        <f t="shared" si="2"/>
        <v>12.8</v>
      </c>
      <c r="E85" s="68">
        <f t="shared" si="2"/>
        <v>16.600000000000001</v>
      </c>
      <c r="F85" s="68">
        <f t="shared" si="2"/>
        <v>53</v>
      </c>
      <c r="G85" s="68">
        <f t="shared" si="2"/>
        <v>56.6</v>
      </c>
      <c r="H85" s="68">
        <f t="shared" si="2"/>
        <v>54.4</v>
      </c>
      <c r="I85" s="68">
        <f t="shared" si="2"/>
        <v>52.4</v>
      </c>
      <c r="J85" s="68">
        <f t="shared" si="2"/>
        <v>52.6</v>
      </c>
      <c r="K85" s="68">
        <f t="shared" si="2"/>
        <v>45.6</v>
      </c>
      <c r="L85" s="68">
        <f t="shared" si="2"/>
        <v>51.4</v>
      </c>
      <c r="M85" s="68">
        <f t="shared" si="2"/>
        <v>52.4</v>
      </c>
      <c r="N85" s="68">
        <f t="shared" si="2"/>
        <v>52.8</v>
      </c>
      <c r="O85" s="68">
        <f t="shared" si="2"/>
        <v>57.6</v>
      </c>
      <c r="P85" s="68">
        <f t="shared" si="2"/>
        <v>59</v>
      </c>
      <c r="Q85" s="68">
        <f t="shared" si="2"/>
        <v>80.2</v>
      </c>
      <c r="R85" s="68">
        <f t="shared" si="2"/>
        <v>111.4</v>
      </c>
      <c r="S85" s="68">
        <f t="shared" si="2"/>
        <v>148.4</v>
      </c>
      <c r="T85" s="68">
        <f t="shared" si="2"/>
        <v>360.8</v>
      </c>
    </row>
    <row r="86" spans="1:20" ht="15" customHeight="1" x14ac:dyDescent="0.2">
      <c r="A86" s="53" t="s">
        <v>96</v>
      </c>
      <c r="B86" s="68">
        <f t="shared" si="2"/>
        <v>1330.4</v>
      </c>
      <c r="C86" s="68">
        <f t="shared" si="2"/>
        <v>16.2</v>
      </c>
      <c r="D86" s="68">
        <f t="shared" si="2"/>
        <v>13.8</v>
      </c>
      <c r="E86" s="68">
        <f t="shared" si="2"/>
        <v>16.600000000000001</v>
      </c>
      <c r="F86" s="68">
        <f t="shared" si="2"/>
        <v>53.2</v>
      </c>
      <c r="G86" s="68">
        <f t="shared" si="2"/>
        <v>53.8</v>
      </c>
      <c r="H86" s="68">
        <f t="shared" si="2"/>
        <v>48.8</v>
      </c>
      <c r="I86" s="68">
        <f t="shared" si="2"/>
        <v>56</v>
      </c>
      <c r="J86" s="68">
        <f t="shared" si="2"/>
        <v>54.6</v>
      </c>
      <c r="K86" s="68">
        <f t="shared" si="2"/>
        <v>50.4</v>
      </c>
      <c r="L86" s="68">
        <f t="shared" si="2"/>
        <v>51.8</v>
      </c>
      <c r="M86" s="68">
        <f t="shared" si="2"/>
        <v>53.2</v>
      </c>
      <c r="N86" s="68">
        <f t="shared" si="2"/>
        <v>55.4</v>
      </c>
      <c r="O86" s="68">
        <f t="shared" si="2"/>
        <v>57.6</v>
      </c>
      <c r="P86" s="68">
        <f t="shared" si="2"/>
        <v>59.4</v>
      </c>
      <c r="Q86" s="68">
        <f t="shared" si="2"/>
        <v>74.8</v>
      </c>
      <c r="R86" s="68">
        <f t="shared" si="2"/>
        <v>117.4</v>
      </c>
      <c r="S86" s="68">
        <f t="shared" si="2"/>
        <v>136.19999999999999</v>
      </c>
      <c r="T86" s="68">
        <f t="shared" si="2"/>
        <v>361.2</v>
      </c>
    </row>
    <row r="87" spans="1:20" ht="15" customHeight="1" x14ac:dyDescent="0.2">
      <c r="A87" s="53" t="s">
        <v>95</v>
      </c>
      <c r="B87" s="68">
        <f t="shared" si="2"/>
        <v>1333.6</v>
      </c>
      <c r="C87" s="68">
        <f t="shared" si="2"/>
        <v>16.600000000000001</v>
      </c>
      <c r="D87" s="68">
        <f t="shared" si="2"/>
        <v>12</v>
      </c>
      <c r="E87" s="68">
        <f t="shared" si="2"/>
        <v>17</v>
      </c>
      <c r="F87" s="68">
        <f t="shared" si="2"/>
        <v>50.6</v>
      </c>
      <c r="G87" s="68">
        <f t="shared" si="2"/>
        <v>50</v>
      </c>
      <c r="H87" s="68">
        <f t="shared" si="2"/>
        <v>45.8</v>
      </c>
      <c r="I87" s="68">
        <f t="shared" si="2"/>
        <v>53.2</v>
      </c>
      <c r="J87" s="68">
        <f t="shared" si="2"/>
        <v>54.2</v>
      </c>
      <c r="K87" s="68">
        <f t="shared" si="2"/>
        <v>49.6</v>
      </c>
      <c r="L87" s="68">
        <f t="shared" si="2"/>
        <v>51.2</v>
      </c>
      <c r="M87" s="68">
        <f t="shared" si="2"/>
        <v>52.4</v>
      </c>
      <c r="N87" s="68">
        <f t="shared" si="2"/>
        <v>57.4</v>
      </c>
      <c r="O87" s="68">
        <f t="shared" si="2"/>
        <v>59</v>
      </c>
      <c r="P87" s="68">
        <f t="shared" si="2"/>
        <v>58.6</v>
      </c>
      <c r="Q87" s="68">
        <f t="shared" si="2"/>
        <v>77.599999999999994</v>
      </c>
      <c r="R87" s="68">
        <f t="shared" si="2"/>
        <v>120.8</v>
      </c>
      <c r="S87" s="68">
        <f t="shared" si="2"/>
        <v>140.19999999999999</v>
      </c>
      <c r="T87" s="68">
        <f t="shared" si="2"/>
        <v>367.2</v>
      </c>
    </row>
    <row r="88" spans="1:20" ht="15" customHeight="1" x14ac:dyDescent="0.2">
      <c r="A88" s="53" t="s">
        <v>94</v>
      </c>
      <c r="B88" s="68">
        <f t="shared" si="2"/>
        <v>1338.2</v>
      </c>
      <c r="C88" s="68">
        <f t="shared" si="2"/>
        <v>14.2</v>
      </c>
      <c r="D88" s="68">
        <f t="shared" si="2"/>
        <v>9.6</v>
      </c>
      <c r="E88" s="68">
        <f t="shared" si="2"/>
        <v>15.2</v>
      </c>
      <c r="F88" s="68">
        <f t="shared" si="2"/>
        <v>51.4</v>
      </c>
      <c r="G88" s="68">
        <f t="shared" si="2"/>
        <v>49.4</v>
      </c>
      <c r="H88" s="68">
        <f t="shared" si="2"/>
        <v>44.2</v>
      </c>
      <c r="I88" s="68">
        <f t="shared" si="2"/>
        <v>53</v>
      </c>
      <c r="J88" s="68">
        <f t="shared" si="2"/>
        <v>52.6</v>
      </c>
      <c r="K88" s="68">
        <f t="shared" si="2"/>
        <v>48.6</v>
      </c>
      <c r="L88" s="68">
        <f t="shared" si="2"/>
        <v>52.6</v>
      </c>
      <c r="M88" s="68">
        <f t="shared" si="2"/>
        <v>53.6</v>
      </c>
      <c r="N88" s="68">
        <f t="shared" si="2"/>
        <v>54.6</v>
      </c>
      <c r="O88" s="68">
        <f t="shared" si="2"/>
        <v>57</v>
      </c>
      <c r="P88" s="68">
        <f t="shared" si="2"/>
        <v>62</v>
      </c>
      <c r="Q88" s="68">
        <f t="shared" si="2"/>
        <v>76</v>
      </c>
      <c r="R88" s="68">
        <f t="shared" si="2"/>
        <v>124.8</v>
      </c>
      <c r="S88" s="68">
        <f t="shared" si="2"/>
        <v>146.80000000000001</v>
      </c>
      <c r="T88" s="68">
        <f t="shared" si="2"/>
        <v>372.4</v>
      </c>
    </row>
    <row r="89" spans="1:20" ht="15" customHeight="1" x14ac:dyDescent="0.2">
      <c r="A89" s="53" t="s">
        <v>60</v>
      </c>
      <c r="B89" s="68">
        <f t="shared" ref="B89:Q103" si="3">AVERAGE(B29:B33)</f>
        <v>1344.4</v>
      </c>
      <c r="C89" s="68">
        <f t="shared" ref="C89:T103" si="4">AVERAGE(C29:C33)</f>
        <v>12.4</v>
      </c>
      <c r="D89" s="68">
        <f t="shared" si="4"/>
        <v>9.4</v>
      </c>
      <c r="E89" s="68">
        <f t="shared" si="4"/>
        <v>13.8</v>
      </c>
      <c r="F89" s="68">
        <f t="shared" si="4"/>
        <v>50.2</v>
      </c>
      <c r="G89" s="68">
        <f t="shared" si="4"/>
        <v>49.2</v>
      </c>
      <c r="H89" s="68">
        <f t="shared" si="4"/>
        <v>42.2</v>
      </c>
      <c r="I89" s="68">
        <f t="shared" si="4"/>
        <v>52.2</v>
      </c>
      <c r="J89" s="68">
        <f t="shared" si="4"/>
        <v>50.2</v>
      </c>
      <c r="K89" s="68">
        <f t="shared" si="4"/>
        <v>53.2</v>
      </c>
      <c r="L89" s="68">
        <f t="shared" si="4"/>
        <v>52.2</v>
      </c>
      <c r="M89" s="68">
        <f t="shared" si="4"/>
        <v>54.8</v>
      </c>
      <c r="N89" s="68">
        <f t="shared" si="4"/>
        <v>57.4</v>
      </c>
      <c r="O89" s="68">
        <f t="shared" si="4"/>
        <v>61.2</v>
      </c>
      <c r="P89" s="68">
        <f t="shared" si="4"/>
        <v>63.8</v>
      </c>
      <c r="Q89" s="68">
        <f t="shared" si="4"/>
        <v>74.599999999999994</v>
      </c>
      <c r="R89" s="68">
        <f t="shared" si="4"/>
        <v>124.8</v>
      </c>
      <c r="S89" s="68">
        <f t="shared" si="4"/>
        <v>157.4</v>
      </c>
      <c r="T89" s="68">
        <f t="shared" si="4"/>
        <v>365.2</v>
      </c>
    </row>
    <row r="90" spans="1:20" ht="15" customHeight="1" x14ac:dyDescent="0.2">
      <c r="A90" s="53" t="s">
        <v>61</v>
      </c>
      <c r="B90" s="68">
        <f t="shared" si="3"/>
        <v>1333</v>
      </c>
      <c r="C90" s="68">
        <f t="shared" ref="C90:Q90" si="5">AVERAGE(C30:C34)</f>
        <v>10.8</v>
      </c>
      <c r="D90" s="68">
        <f t="shared" si="5"/>
        <v>8.6</v>
      </c>
      <c r="E90" s="68">
        <f t="shared" si="5"/>
        <v>13</v>
      </c>
      <c r="F90" s="68">
        <f t="shared" si="5"/>
        <v>54</v>
      </c>
      <c r="G90" s="68">
        <f t="shared" si="5"/>
        <v>49</v>
      </c>
      <c r="H90" s="68">
        <f t="shared" si="5"/>
        <v>40.200000000000003</v>
      </c>
      <c r="I90" s="68">
        <f t="shared" si="5"/>
        <v>48.8</v>
      </c>
      <c r="J90" s="68">
        <f t="shared" si="5"/>
        <v>48.8</v>
      </c>
      <c r="K90" s="68">
        <f t="shared" si="5"/>
        <v>53.4</v>
      </c>
      <c r="L90" s="68">
        <f t="shared" si="5"/>
        <v>51.6</v>
      </c>
      <c r="M90" s="68">
        <f t="shared" si="5"/>
        <v>54.6</v>
      </c>
      <c r="N90" s="68">
        <f t="shared" si="5"/>
        <v>60.8</v>
      </c>
      <c r="O90" s="68">
        <f t="shared" si="5"/>
        <v>59</v>
      </c>
      <c r="P90" s="68">
        <f t="shared" si="5"/>
        <v>63.8</v>
      </c>
      <c r="Q90" s="68">
        <f t="shared" si="5"/>
        <v>73.599999999999994</v>
      </c>
      <c r="R90" s="68">
        <f t="shared" si="4"/>
        <v>124.6</v>
      </c>
      <c r="S90" s="68">
        <f t="shared" si="4"/>
        <v>164.6</v>
      </c>
      <c r="T90" s="68">
        <f t="shared" si="4"/>
        <v>353.6</v>
      </c>
    </row>
    <row r="91" spans="1:20" ht="15" customHeight="1" x14ac:dyDescent="0.2">
      <c r="A91" s="53" t="s">
        <v>62</v>
      </c>
      <c r="B91" s="68">
        <f t="shared" si="3"/>
        <v>1315.8</v>
      </c>
      <c r="C91" s="68">
        <f t="shared" si="4"/>
        <v>9.4</v>
      </c>
      <c r="D91" s="68">
        <f t="shared" si="4"/>
        <v>8.1999999999999993</v>
      </c>
      <c r="E91" s="68">
        <f t="shared" si="4"/>
        <v>11.8</v>
      </c>
      <c r="F91" s="68">
        <f t="shared" si="4"/>
        <v>51.2</v>
      </c>
      <c r="G91" s="68">
        <f t="shared" si="4"/>
        <v>54.2</v>
      </c>
      <c r="H91" s="68">
        <f t="shared" si="4"/>
        <v>38.6</v>
      </c>
      <c r="I91" s="68">
        <f t="shared" si="4"/>
        <v>42.8</v>
      </c>
      <c r="J91" s="68">
        <f t="shared" si="4"/>
        <v>50.2</v>
      </c>
      <c r="K91" s="68">
        <f t="shared" si="4"/>
        <v>50</v>
      </c>
      <c r="L91" s="68">
        <f t="shared" si="4"/>
        <v>50</v>
      </c>
      <c r="M91" s="68">
        <f t="shared" si="4"/>
        <v>51.4</v>
      </c>
      <c r="N91" s="68">
        <f t="shared" si="4"/>
        <v>55.4</v>
      </c>
      <c r="O91" s="68">
        <f t="shared" si="4"/>
        <v>58.2</v>
      </c>
      <c r="P91" s="68">
        <f t="shared" si="4"/>
        <v>60.4</v>
      </c>
      <c r="Q91" s="68">
        <f t="shared" si="4"/>
        <v>74.2</v>
      </c>
      <c r="R91" s="68">
        <f t="shared" si="4"/>
        <v>120.2</v>
      </c>
      <c r="S91" s="68">
        <f t="shared" si="4"/>
        <v>173.2</v>
      </c>
      <c r="T91" s="68">
        <f t="shared" si="4"/>
        <v>356.2</v>
      </c>
    </row>
    <row r="92" spans="1:20" ht="15" customHeight="1" x14ac:dyDescent="0.2">
      <c r="A92" s="53" t="s">
        <v>63</v>
      </c>
      <c r="B92" s="68">
        <f t="shared" si="3"/>
        <v>1310.5999999999999</v>
      </c>
      <c r="C92" s="68">
        <f t="shared" si="4"/>
        <v>7.4</v>
      </c>
      <c r="D92" s="68">
        <f t="shared" si="4"/>
        <v>7.8</v>
      </c>
      <c r="E92" s="68">
        <f t="shared" si="4"/>
        <v>9.8000000000000007</v>
      </c>
      <c r="F92" s="68">
        <f t="shared" si="4"/>
        <v>54.6</v>
      </c>
      <c r="G92" s="68">
        <f t="shared" si="4"/>
        <v>55.6</v>
      </c>
      <c r="H92" s="68">
        <f t="shared" si="4"/>
        <v>38</v>
      </c>
      <c r="I92" s="68">
        <f t="shared" si="4"/>
        <v>41.8</v>
      </c>
      <c r="J92" s="68">
        <f t="shared" si="4"/>
        <v>50.8</v>
      </c>
      <c r="K92" s="68">
        <f t="shared" si="4"/>
        <v>49.8</v>
      </c>
      <c r="L92" s="68">
        <f t="shared" si="4"/>
        <v>49.8</v>
      </c>
      <c r="M92" s="68">
        <f t="shared" si="4"/>
        <v>52.2</v>
      </c>
      <c r="N92" s="68">
        <f t="shared" si="4"/>
        <v>53.4</v>
      </c>
      <c r="O92" s="68">
        <f t="shared" si="4"/>
        <v>58.4</v>
      </c>
      <c r="P92" s="68">
        <f t="shared" si="4"/>
        <v>61.4</v>
      </c>
      <c r="Q92" s="68">
        <f t="shared" si="4"/>
        <v>75</v>
      </c>
      <c r="R92" s="68">
        <f t="shared" si="4"/>
        <v>116.6</v>
      </c>
      <c r="S92" s="68">
        <f t="shared" si="4"/>
        <v>167.8</v>
      </c>
      <c r="T92" s="68">
        <f t="shared" si="4"/>
        <v>360.4</v>
      </c>
    </row>
    <row r="93" spans="1:20" ht="15" customHeight="1" x14ac:dyDescent="0.2">
      <c r="A93" s="53" t="s">
        <v>70</v>
      </c>
      <c r="B93" s="68">
        <f t="shared" si="3"/>
        <v>1297.5999999999999</v>
      </c>
      <c r="C93" s="68">
        <f t="shared" si="4"/>
        <v>7.8</v>
      </c>
      <c r="D93" s="68">
        <f t="shared" si="4"/>
        <v>7.6</v>
      </c>
      <c r="E93" s="68">
        <f t="shared" si="4"/>
        <v>8</v>
      </c>
      <c r="F93" s="68">
        <f t="shared" si="4"/>
        <v>51.8</v>
      </c>
      <c r="G93" s="68">
        <f t="shared" si="4"/>
        <v>55.8</v>
      </c>
      <c r="H93" s="68">
        <f t="shared" si="4"/>
        <v>35</v>
      </c>
      <c r="I93" s="68">
        <f t="shared" si="4"/>
        <v>41.8</v>
      </c>
      <c r="J93" s="68">
        <f t="shared" si="4"/>
        <v>48.6</v>
      </c>
      <c r="K93" s="68">
        <f t="shared" si="4"/>
        <v>49</v>
      </c>
      <c r="L93" s="68">
        <f t="shared" si="4"/>
        <v>50</v>
      </c>
      <c r="M93" s="68">
        <f t="shared" si="4"/>
        <v>54.6</v>
      </c>
      <c r="N93" s="68">
        <f t="shared" si="4"/>
        <v>52</v>
      </c>
      <c r="O93" s="68">
        <f t="shared" si="4"/>
        <v>61.8</v>
      </c>
      <c r="P93" s="68">
        <f t="shared" si="4"/>
        <v>58.4</v>
      </c>
      <c r="Q93" s="68">
        <f t="shared" si="4"/>
        <v>75.599999999999994</v>
      </c>
      <c r="R93" s="68">
        <f t="shared" si="4"/>
        <v>114.2</v>
      </c>
      <c r="S93" s="68">
        <f t="shared" si="4"/>
        <v>163.80000000000001</v>
      </c>
      <c r="T93" s="68">
        <f t="shared" si="4"/>
        <v>361.8</v>
      </c>
    </row>
    <row r="94" spans="1:20" ht="15" customHeight="1" x14ac:dyDescent="0.2">
      <c r="A94" s="53" t="s">
        <v>71</v>
      </c>
      <c r="B94" s="68">
        <f t="shared" si="3"/>
        <v>1286</v>
      </c>
      <c r="C94" s="68">
        <f t="shared" si="4"/>
        <v>8.4</v>
      </c>
      <c r="D94" s="68">
        <f t="shared" si="4"/>
        <v>6.2</v>
      </c>
      <c r="E94" s="68">
        <f t="shared" si="4"/>
        <v>7.4</v>
      </c>
      <c r="F94" s="68">
        <f t="shared" si="4"/>
        <v>51.6</v>
      </c>
      <c r="G94" s="68">
        <f t="shared" si="4"/>
        <v>53.6</v>
      </c>
      <c r="H94" s="68">
        <f t="shared" si="4"/>
        <v>37.6</v>
      </c>
      <c r="I94" s="68">
        <f t="shared" si="4"/>
        <v>40.200000000000003</v>
      </c>
      <c r="J94" s="68">
        <f t="shared" si="4"/>
        <v>51.4</v>
      </c>
      <c r="K94" s="68">
        <f t="shared" si="4"/>
        <v>48.2</v>
      </c>
      <c r="L94" s="68">
        <f t="shared" si="4"/>
        <v>52.8</v>
      </c>
      <c r="M94" s="68">
        <f t="shared" si="4"/>
        <v>53.6</v>
      </c>
      <c r="N94" s="68">
        <f t="shared" si="4"/>
        <v>47.4</v>
      </c>
      <c r="O94" s="68">
        <f t="shared" si="4"/>
        <v>61.2</v>
      </c>
      <c r="P94" s="68">
        <f t="shared" si="4"/>
        <v>59.2</v>
      </c>
      <c r="Q94" s="68">
        <f t="shared" si="4"/>
        <v>74.400000000000006</v>
      </c>
      <c r="R94" s="68">
        <f t="shared" si="4"/>
        <v>109.2</v>
      </c>
      <c r="S94" s="68">
        <f t="shared" si="4"/>
        <v>160.19999999999999</v>
      </c>
      <c r="T94" s="68">
        <f t="shared" si="4"/>
        <v>363.4</v>
      </c>
    </row>
    <row r="95" spans="1:20" ht="15" customHeight="1" x14ac:dyDescent="0.2">
      <c r="A95" s="53" t="s">
        <v>72</v>
      </c>
      <c r="B95" s="68">
        <f t="shared" si="3"/>
        <v>1288.2</v>
      </c>
      <c r="C95" s="68">
        <f t="shared" si="4"/>
        <v>8</v>
      </c>
      <c r="D95" s="68">
        <f t="shared" si="4"/>
        <v>5.8</v>
      </c>
      <c r="E95" s="68">
        <f t="shared" si="4"/>
        <v>6.6</v>
      </c>
      <c r="F95" s="68">
        <f t="shared" si="4"/>
        <v>48.8</v>
      </c>
      <c r="G95" s="68">
        <f t="shared" si="4"/>
        <v>54</v>
      </c>
      <c r="H95" s="68">
        <f t="shared" si="4"/>
        <v>38.799999999999997</v>
      </c>
      <c r="I95" s="68">
        <f t="shared" si="4"/>
        <v>41.4</v>
      </c>
      <c r="J95" s="68">
        <f t="shared" si="4"/>
        <v>52.8</v>
      </c>
      <c r="K95" s="68">
        <f t="shared" si="4"/>
        <v>45.6</v>
      </c>
      <c r="L95" s="68">
        <f t="shared" si="4"/>
        <v>53</v>
      </c>
      <c r="M95" s="68">
        <f t="shared" si="4"/>
        <v>52.4</v>
      </c>
      <c r="N95" s="68">
        <f t="shared" si="4"/>
        <v>47</v>
      </c>
      <c r="O95" s="68">
        <f t="shared" si="4"/>
        <v>65.599999999999994</v>
      </c>
      <c r="P95" s="68">
        <f t="shared" si="4"/>
        <v>56.4</v>
      </c>
      <c r="Q95" s="68">
        <f t="shared" si="4"/>
        <v>75.8</v>
      </c>
      <c r="R95" s="68">
        <f t="shared" si="4"/>
        <v>103.4</v>
      </c>
      <c r="S95" s="68">
        <f t="shared" si="4"/>
        <v>152.80000000000001</v>
      </c>
      <c r="T95" s="68">
        <f t="shared" si="4"/>
        <v>380</v>
      </c>
    </row>
    <row r="96" spans="1:20" ht="15" customHeight="1" x14ac:dyDescent="0.2">
      <c r="A96" s="53" t="s">
        <v>74</v>
      </c>
      <c r="B96" s="68">
        <f t="shared" si="3"/>
        <v>1294.4000000000001</v>
      </c>
      <c r="C96" s="68">
        <f t="shared" si="4"/>
        <v>8.4</v>
      </c>
      <c r="D96" s="68">
        <f t="shared" si="4"/>
        <v>5</v>
      </c>
      <c r="E96" s="68">
        <f t="shared" si="4"/>
        <v>5</v>
      </c>
      <c r="F96" s="68">
        <f t="shared" si="4"/>
        <v>44</v>
      </c>
      <c r="G96" s="68">
        <f t="shared" si="4"/>
        <v>46.6</v>
      </c>
      <c r="H96" s="68">
        <f t="shared" si="4"/>
        <v>37.799999999999997</v>
      </c>
      <c r="I96" s="68">
        <f t="shared" si="4"/>
        <v>39.6</v>
      </c>
      <c r="J96" s="68">
        <f t="shared" si="4"/>
        <v>48.2</v>
      </c>
      <c r="K96" s="68">
        <f t="shared" si="4"/>
        <v>43.4</v>
      </c>
      <c r="L96" s="68">
        <f t="shared" si="4"/>
        <v>52.6</v>
      </c>
      <c r="M96" s="68">
        <f t="shared" si="4"/>
        <v>54.8</v>
      </c>
      <c r="N96" s="68">
        <f t="shared" si="4"/>
        <v>48.4</v>
      </c>
      <c r="O96" s="68">
        <f t="shared" si="4"/>
        <v>64.599999999999994</v>
      </c>
      <c r="P96" s="68">
        <f t="shared" si="4"/>
        <v>60.6</v>
      </c>
      <c r="Q96" s="68">
        <f t="shared" si="4"/>
        <v>77.400000000000006</v>
      </c>
      <c r="R96" s="68">
        <f t="shared" si="4"/>
        <v>106.4</v>
      </c>
      <c r="S96" s="68">
        <f t="shared" si="4"/>
        <v>157.6</v>
      </c>
      <c r="T96" s="68">
        <f t="shared" si="4"/>
        <v>394</v>
      </c>
    </row>
    <row r="97" spans="1:20" x14ac:dyDescent="0.2">
      <c r="A97" s="53" t="s">
        <v>93</v>
      </c>
      <c r="B97" s="68">
        <f t="shared" si="3"/>
        <v>1286</v>
      </c>
      <c r="C97" s="68">
        <f t="shared" si="4"/>
        <v>8.1999999999999993</v>
      </c>
      <c r="D97" s="68">
        <f t="shared" si="4"/>
        <v>5.2</v>
      </c>
      <c r="E97" s="68">
        <f t="shared" si="4"/>
        <v>3.8</v>
      </c>
      <c r="F97" s="68">
        <f t="shared" si="4"/>
        <v>37.200000000000003</v>
      </c>
      <c r="G97" s="68">
        <f t="shared" si="4"/>
        <v>40.6</v>
      </c>
      <c r="H97" s="68">
        <f t="shared" si="4"/>
        <v>37.799999999999997</v>
      </c>
      <c r="I97" s="68">
        <f t="shared" si="4"/>
        <v>39.4</v>
      </c>
      <c r="J97" s="68">
        <f t="shared" si="4"/>
        <v>46.2</v>
      </c>
      <c r="K97" s="68">
        <f t="shared" si="4"/>
        <v>44.2</v>
      </c>
      <c r="L97" s="68">
        <f t="shared" si="4"/>
        <v>54.8</v>
      </c>
      <c r="M97" s="68">
        <f t="shared" si="4"/>
        <v>53.2</v>
      </c>
      <c r="N97" s="68">
        <f t="shared" si="4"/>
        <v>52.2</v>
      </c>
      <c r="O97" s="68">
        <f t="shared" si="4"/>
        <v>62.8</v>
      </c>
      <c r="P97" s="68">
        <f t="shared" si="4"/>
        <v>61.2</v>
      </c>
      <c r="Q97" s="68">
        <f t="shared" si="4"/>
        <v>72</v>
      </c>
      <c r="R97" s="68">
        <f t="shared" si="4"/>
        <v>109.4</v>
      </c>
      <c r="S97" s="68">
        <f t="shared" si="4"/>
        <v>163</v>
      </c>
      <c r="T97" s="68">
        <f t="shared" si="4"/>
        <v>394.8</v>
      </c>
    </row>
    <row r="98" spans="1:20" x14ac:dyDescent="0.2">
      <c r="A98" s="53" t="s">
        <v>120</v>
      </c>
      <c r="B98" s="68">
        <f t="shared" si="3"/>
        <v>1289.8</v>
      </c>
      <c r="C98" s="68">
        <f t="shared" si="3"/>
        <v>7.6</v>
      </c>
      <c r="D98" s="68">
        <f t="shared" si="3"/>
        <v>4.8</v>
      </c>
      <c r="E98" s="68">
        <f t="shared" si="3"/>
        <v>2.8</v>
      </c>
      <c r="F98" s="68">
        <f t="shared" si="3"/>
        <v>34.799999999999997</v>
      </c>
      <c r="G98" s="68">
        <f t="shared" si="3"/>
        <v>36.4</v>
      </c>
      <c r="H98" s="68">
        <f t="shared" si="3"/>
        <v>36.6</v>
      </c>
      <c r="I98" s="68">
        <f t="shared" si="3"/>
        <v>36.6</v>
      </c>
      <c r="J98" s="68">
        <f t="shared" si="3"/>
        <v>46.8</v>
      </c>
      <c r="K98" s="68">
        <f t="shared" si="3"/>
        <v>47.6</v>
      </c>
      <c r="L98" s="68">
        <f t="shared" si="3"/>
        <v>54.2</v>
      </c>
      <c r="M98" s="68">
        <f t="shared" si="3"/>
        <v>52.4</v>
      </c>
      <c r="N98" s="68">
        <f t="shared" si="3"/>
        <v>52.8</v>
      </c>
      <c r="O98" s="68">
        <f t="shared" si="3"/>
        <v>60.8</v>
      </c>
      <c r="P98" s="68">
        <f t="shared" si="3"/>
        <v>65</v>
      </c>
      <c r="Q98" s="68">
        <f t="shared" si="3"/>
        <v>73.599999999999994</v>
      </c>
      <c r="R98" s="68">
        <f t="shared" si="4"/>
        <v>107.2</v>
      </c>
      <c r="S98" s="68">
        <f t="shared" si="4"/>
        <v>170</v>
      </c>
      <c r="T98" s="68">
        <f t="shared" si="4"/>
        <v>399.8</v>
      </c>
    </row>
    <row r="99" spans="1:20" x14ac:dyDescent="0.2">
      <c r="A99" s="69" t="s">
        <v>125</v>
      </c>
      <c r="B99" s="68">
        <f t="shared" si="3"/>
        <v>1287.4000000000001</v>
      </c>
      <c r="C99" s="68">
        <f t="shared" si="3"/>
        <v>7.4</v>
      </c>
      <c r="D99" s="68">
        <f t="shared" si="3"/>
        <v>4.8</v>
      </c>
      <c r="E99" s="68">
        <f t="shared" si="3"/>
        <v>3.4</v>
      </c>
      <c r="F99" s="68">
        <f t="shared" si="3"/>
        <v>30.6</v>
      </c>
      <c r="G99" s="68">
        <f t="shared" si="3"/>
        <v>33.4</v>
      </c>
      <c r="H99" s="68">
        <f t="shared" si="3"/>
        <v>33</v>
      </c>
      <c r="I99" s="68">
        <f t="shared" si="3"/>
        <v>35</v>
      </c>
      <c r="J99" s="68">
        <f t="shared" si="3"/>
        <v>43.4</v>
      </c>
      <c r="K99" s="68">
        <f t="shared" si="3"/>
        <v>44.4</v>
      </c>
      <c r="L99" s="68">
        <f t="shared" si="3"/>
        <v>52.2</v>
      </c>
      <c r="M99" s="68">
        <f t="shared" si="3"/>
        <v>51.8</v>
      </c>
      <c r="N99" s="68">
        <f t="shared" si="3"/>
        <v>53.2</v>
      </c>
      <c r="O99" s="68">
        <f t="shared" si="3"/>
        <v>59.6</v>
      </c>
      <c r="P99" s="68">
        <f t="shared" si="3"/>
        <v>66.2</v>
      </c>
      <c r="Q99" s="68">
        <f t="shared" si="3"/>
        <v>71.599999999999994</v>
      </c>
      <c r="R99" s="68">
        <f t="shared" si="4"/>
        <v>109.8</v>
      </c>
      <c r="S99" s="68">
        <f t="shared" si="4"/>
        <v>174.6</v>
      </c>
      <c r="T99" s="68">
        <f t="shared" si="4"/>
        <v>413</v>
      </c>
    </row>
    <row r="100" spans="1:20" x14ac:dyDescent="0.2">
      <c r="A100" s="69" t="s">
        <v>135</v>
      </c>
      <c r="B100" s="68">
        <f t="shared" si="3"/>
        <v>1308.8</v>
      </c>
      <c r="C100" s="68">
        <f t="shared" si="3"/>
        <v>8.4</v>
      </c>
      <c r="D100" s="68">
        <f t="shared" si="3"/>
        <v>4.8</v>
      </c>
      <c r="E100" s="68">
        <f t="shared" si="3"/>
        <v>3.6</v>
      </c>
      <c r="F100" s="68">
        <f t="shared" si="3"/>
        <v>26.6</v>
      </c>
      <c r="G100" s="68">
        <f t="shared" si="3"/>
        <v>30.2</v>
      </c>
      <c r="H100" s="68">
        <f t="shared" si="3"/>
        <v>32</v>
      </c>
      <c r="I100" s="68">
        <f t="shared" si="3"/>
        <v>34.799999999999997</v>
      </c>
      <c r="J100" s="68">
        <f t="shared" si="3"/>
        <v>39.4</v>
      </c>
      <c r="K100" s="68">
        <f t="shared" si="3"/>
        <v>45.6</v>
      </c>
      <c r="L100" s="68">
        <f t="shared" si="3"/>
        <v>55.2</v>
      </c>
      <c r="M100" s="68">
        <f t="shared" si="3"/>
        <v>56.8</v>
      </c>
      <c r="N100" s="68">
        <f t="shared" si="3"/>
        <v>54</v>
      </c>
      <c r="O100" s="68">
        <f t="shared" si="3"/>
        <v>56.6</v>
      </c>
      <c r="P100" s="68">
        <f t="shared" si="3"/>
        <v>70.8</v>
      </c>
      <c r="Q100" s="68">
        <f t="shared" si="3"/>
        <v>68.2</v>
      </c>
      <c r="R100" s="68">
        <f t="shared" si="4"/>
        <v>111.8</v>
      </c>
      <c r="S100" s="68">
        <f t="shared" si="4"/>
        <v>182.8</v>
      </c>
      <c r="T100" s="68">
        <f t="shared" si="4"/>
        <v>427.2</v>
      </c>
    </row>
    <row r="101" spans="1:20" x14ac:dyDescent="0.2">
      <c r="A101" s="69" t="s">
        <v>138</v>
      </c>
      <c r="B101" s="68">
        <f t="shared" si="3"/>
        <v>1360.4</v>
      </c>
      <c r="C101" s="68">
        <f t="shared" si="3"/>
        <v>8</v>
      </c>
      <c r="D101" s="68">
        <f t="shared" si="3"/>
        <v>5</v>
      </c>
      <c r="E101" s="68">
        <f t="shared" si="3"/>
        <v>4.2</v>
      </c>
      <c r="F101" s="68">
        <f t="shared" si="3"/>
        <v>25.4</v>
      </c>
      <c r="G101" s="68">
        <f t="shared" si="3"/>
        <v>31.6</v>
      </c>
      <c r="H101" s="68">
        <f t="shared" si="3"/>
        <v>34.6</v>
      </c>
      <c r="I101" s="68">
        <f t="shared" si="3"/>
        <v>37</v>
      </c>
      <c r="J101" s="68">
        <f t="shared" si="3"/>
        <v>40.6</v>
      </c>
      <c r="K101" s="68">
        <f t="shared" si="3"/>
        <v>50.2</v>
      </c>
      <c r="L101" s="68">
        <f t="shared" si="3"/>
        <v>57.6</v>
      </c>
      <c r="M101" s="68">
        <f t="shared" si="3"/>
        <v>55.8</v>
      </c>
      <c r="N101" s="68">
        <f t="shared" si="3"/>
        <v>57.4</v>
      </c>
      <c r="O101" s="68">
        <f t="shared" si="3"/>
        <v>58.2</v>
      </c>
      <c r="P101" s="68">
        <f t="shared" si="3"/>
        <v>72.2</v>
      </c>
      <c r="Q101" s="68">
        <f t="shared" si="3"/>
        <v>72.2</v>
      </c>
      <c r="R101" s="68">
        <f t="shared" si="4"/>
        <v>117.2</v>
      </c>
      <c r="S101" s="68">
        <f t="shared" si="4"/>
        <v>184.4</v>
      </c>
      <c r="T101" s="68">
        <f t="shared" si="4"/>
        <v>448.8</v>
      </c>
    </row>
    <row r="102" spans="1:20" x14ac:dyDescent="0.2">
      <c r="A102" s="69" t="s">
        <v>143</v>
      </c>
      <c r="B102" s="68">
        <f t="shared" si="3"/>
        <v>1426.8</v>
      </c>
      <c r="C102" s="68">
        <f t="shared" si="3"/>
        <v>8.4</v>
      </c>
      <c r="D102" s="68">
        <f t="shared" si="3"/>
        <v>4.2</v>
      </c>
      <c r="E102" s="68">
        <f t="shared" si="3"/>
        <v>5</v>
      </c>
      <c r="F102" s="68">
        <f t="shared" si="3"/>
        <v>24.4</v>
      </c>
      <c r="G102" s="68">
        <f t="shared" si="3"/>
        <v>31.2</v>
      </c>
      <c r="H102" s="68">
        <f t="shared" si="3"/>
        <v>32.4</v>
      </c>
      <c r="I102" s="68">
        <f t="shared" si="3"/>
        <v>34.4</v>
      </c>
      <c r="J102" s="68">
        <f>AVERAGE(J42:J46)</f>
        <v>42.4</v>
      </c>
      <c r="K102" s="68">
        <f t="shared" si="3"/>
        <v>50.2</v>
      </c>
      <c r="L102" s="68">
        <f t="shared" si="3"/>
        <v>58.8</v>
      </c>
      <c r="M102" s="68">
        <f t="shared" si="3"/>
        <v>58.8</v>
      </c>
      <c r="N102" s="68">
        <f t="shared" si="3"/>
        <v>59.4</v>
      </c>
      <c r="O102" s="68">
        <f t="shared" si="3"/>
        <v>60.8</v>
      </c>
      <c r="P102" s="68">
        <f t="shared" si="3"/>
        <v>74.8</v>
      </c>
      <c r="Q102" s="68">
        <f t="shared" si="3"/>
        <v>77.400000000000006</v>
      </c>
      <c r="R102" s="68">
        <f t="shared" si="4"/>
        <v>124</v>
      </c>
      <c r="S102" s="68">
        <f t="shared" si="4"/>
        <v>192.4</v>
      </c>
      <c r="T102" s="68">
        <f t="shared" si="4"/>
        <v>487.8</v>
      </c>
    </row>
    <row r="103" spans="1:20" x14ac:dyDescent="0.2">
      <c r="A103" s="69" t="s">
        <v>146</v>
      </c>
      <c r="B103" s="68">
        <f>AVERAGE(B43:B47)</f>
        <v>1478</v>
      </c>
      <c r="C103" s="68">
        <f t="shared" si="3"/>
        <v>8.1999999999999993</v>
      </c>
      <c r="D103" s="68">
        <f t="shared" si="3"/>
        <v>3.2</v>
      </c>
      <c r="E103" s="68">
        <f t="shared" si="3"/>
        <v>4.8</v>
      </c>
      <c r="F103" s="68">
        <f t="shared" si="3"/>
        <v>20</v>
      </c>
      <c r="G103" s="68">
        <f t="shared" si="3"/>
        <v>28.8</v>
      </c>
      <c r="H103" s="68">
        <f t="shared" si="3"/>
        <v>34</v>
      </c>
      <c r="I103" s="68">
        <f t="shared" si="3"/>
        <v>34.4</v>
      </c>
      <c r="J103" s="68">
        <f>AVERAGE(J43:J47)</f>
        <v>41.8</v>
      </c>
      <c r="K103" s="68">
        <f t="shared" si="3"/>
        <v>46.4</v>
      </c>
      <c r="L103" s="68">
        <f t="shared" si="3"/>
        <v>59.4</v>
      </c>
      <c r="M103" s="68">
        <f t="shared" si="3"/>
        <v>59.8</v>
      </c>
      <c r="N103" s="68">
        <f t="shared" si="3"/>
        <v>61.2</v>
      </c>
      <c r="O103" s="68">
        <f t="shared" si="3"/>
        <v>62.8</v>
      </c>
      <c r="P103" s="68">
        <f t="shared" si="3"/>
        <v>75.8</v>
      </c>
      <c r="Q103" s="68">
        <f t="shared" si="3"/>
        <v>80.8</v>
      </c>
      <c r="R103" s="68">
        <f t="shared" si="4"/>
        <v>130</v>
      </c>
      <c r="S103" s="68">
        <f t="shared" si="4"/>
        <v>199.4</v>
      </c>
      <c r="T103" s="68">
        <f t="shared" si="4"/>
        <v>527.20000000000005</v>
      </c>
    </row>
    <row r="104" spans="1:20" x14ac:dyDescent="0.2">
      <c r="A104" s="69" t="s">
        <v>169</v>
      </c>
      <c r="B104" s="68">
        <f>AVERAGE(B44:B48)</f>
        <v>1563</v>
      </c>
      <c r="C104" s="68">
        <f t="shared" ref="C104:S104" si="6">AVERAGE(C44:C48)</f>
        <v>8</v>
      </c>
      <c r="D104" s="68">
        <f t="shared" si="6"/>
        <v>2.4</v>
      </c>
      <c r="E104" s="68">
        <f t="shared" si="6"/>
        <v>3.6</v>
      </c>
      <c r="F104" s="68">
        <f t="shared" si="6"/>
        <v>18.399999999999999</v>
      </c>
      <c r="G104" s="68">
        <f t="shared" si="6"/>
        <v>27.8</v>
      </c>
      <c r="H104" s="68">
        <f t="shared" si="6"/>
        <v>35.200000000000003</v>
      </c>
      <c r="I104" s="68">
        <f t="shared" si="6"/>
        <v>36</v>
      </c>
      <c r="J104" s="68">
        <f t="shared" si="6"/>
        <v>47.2</v>
      </c>
      <c r="K104" s="68">
        <f t="shared" si="6"/>
        <v>53.6</v>
      </c>
      <c r="L104" s="68">
        <f t="shared" si="6"/>
        <v>63</v>
      </c>
      <c r="M104" s="68">
        <f t="shared" si="6"/>
        <v>63.8</v>
      </c>
      <c r="N104" s="68">
        <f t="shared" si="6"/>
        <v>69.2</v>
      </c>
      <c r="O104" s="68">
        <f t="shared" si="6"/>
        <v>63</v>
      </c>
      <c r="P104" s="68">
        <f t="shared" si="6"/>
        <v>75.8</v>
      </c>
      <c r="Q104" s="68">
        <f t="shared" si="6"/>
        <v>88.4</v>
      </c>
      <c r="R104" s="68">
        <f t="shared" si="6"/>
        <v>137.19999999999999</v>
      </c>
      <c r="S104" s="68">
        <f t="shared" si="6"/>
        <v>202.4</v>
      </c>
      <c r="T104" s="68">
        <f>AVERAGE(T44:T48)</f>
        <v>568</v>
      </c>
    </row>
    <row r="105" spans="1:20" x14ac:dyDescent="0.2">
      <c r="A105" s="44" t="s">
        <v>170</v>
      </c>
      <c r="B105" s="68">
        <f>AVERAGE(B45:B49)</f>
        <v>1618.4</v>
      </c>
      <c r="C105" s="68">
        <f t="shared" ref="C105:T105" si="7">AVERAGE(C45:C49)</f>
        <v>7</v>
      </c>
      <c r="D105" s="68">
        <f t="shared" si="7"/>
        <v>2.2000000000000002</v>
      </c>
      <c r="E105" s="68">
        <f t="shared" si="7"/>
        <v>4.5999999999999996</v>
      </c>
      <c r="F105" s="68">
        <f t="shared" si="7"/>
        <v>18</v>
      </c>
      <c r="G105" s="68">
        <f t="shared" si="7"/>
        <v>26.2</v>
      </c>
      <c r="H105" s="68">
        <f t="shared" si="7"/>
        <v>35.200000000000003</v>
      </c>
      <c r="I105" s="68">
        <f t="shared" si="7"/>
        <v>37.6</v>
      </c>
      <c r="J105" s="68">
        <f t="shared" si="7"/>
        <v>52.2</v>
      </c>
      <c r="K105" s="68">
        <f t="shared" si="7"/>
        <v>58.8</v>
      </c>
      <c r="L105" s="68">
        <f t="shared" si="7"/>
        <v>64.8</v>
      </c>
      <c r="M105" s="68">
        <f t="shared" si="7"/>
        <v>63.6</v>
      </c>
      <c r="N105" s="68">
        <f t="shared" si="7"/>
        <v>71</v>
      </c>
      <c r="O105" s="68">
        <f t="shared" si="7"/>
        <v>66.8</v>
      </c>
      <c r="P105" s="68">
        <f t="shared" si="7"/>
        <v>75</v>
      </c>
      <c r="Q105" s="68">
        <f t="shared" si="7"/>
        <v>92</v>
      </c>
      <c r="R105" s="68">
        <f t="shared" si="7"/>
        <v>141.6</v>
      </c>
      <c r="S105" s="68">
        <f t="shared" si="7"/>
        <v>207</v>
      </c>
      <c r="T105" s="68">
        <f t="shared" si="7"/>
        <v>594.79999999999995</v>
      </c>
    </row>
    <row r="106" spans="1:20" ht="13.5" thickBot="1" x14ac:dyDescent="0.25">
      <c r="A106" s="70"/>
      <c r="B106" s="71"/>
      <c r="C106" s="117"/>
      <c r="D106" s="117"/>
      <c r="E106" s="117"/>
      <c r="F106" s="117"/>
      <c r="G106" s="117"/>
      <c r="H106" s="117"/>
      <c r="I106" s="117"/>
      <c r="J106" s="117"/>
      <c r="K106" s="117"/>
      <c r="L106" s="117"/>
      <c r="M106" s="117"/>
      <c r="N106" s="117"/>
      <c r="O106" s="117"/>
      <c r="P106" s="117"/>
      <c r="Q106" s="117"/>
      <c r="R106" s="117"/>
      <c r="S106" s="117"/>
      <c r="T106" s="117"/>
    </row>
    <row r="107" spans="1:20" x14ac:dyDescent="0.2">
      <c r="A107" s="54"/>
      <c r="B107" s="32"/>
      <c r="C107" s="240"/>
      <c r="D107" s="240"/>
      <c r="E107" s="240"/>
      <c r="F107" s="240"/>
      <c r="G107" s="240"/>
      <c r="H107" s="240"/>
      <c r="I107" s="240"/>
      <c r="J107" s="240"/>
      <c r="K107" s="240"/>
      <c r="L107" s="240"/>
      <c r="M107" s="240"/>
      <c r="N107" s="240"/>
      <c r="O107" s="240"/>
      <c r="P107" s="240"/>
      <c r="Q107" s="240"/>
      <c r="R107" s="240"/>
      <c r="S107" s="240"/>
      <c r="T107" s="240"/>
    </row>
    <row r="108" spans="1:20" ht="12" customHeight="1" x14ac:dyDescent="0.2">
      <c r="A108" s="45" t="s">
        <v>126</v>
      </c>
    </row>
    <row r="109" spans="1:20" ht="12" customHeight="1" x14ac:dyDescent="0.2">
      <c r="A109" s="212" t="s">
        <v>194</v>
      </c>
      <c r="B109" s="212"/>
      <c r="C109" s="212"/>
      <c r="D109" s="212"/>
      <c r="E109" s="212"/>
      <c r="F109" s="212"/>
      <c r="G109" s="212"/>
      <c r="H109" s="212"/>
      <c r="I109" s="212"/>
      <c r="J109" s="212"/>
      <c r="K109" s="212"/>
      <c r="L109" s="212"/>
      <c r="M109" s="212"/>
      <c r="N109" s="212"/>
      <c r="O109" s="212"/>
      <c r="P109" s="212"/>
      <c r="Q109" s="212"/>
      <c r="R109" s="212"/>
      <c r="S109" s="212"/>
      <c r="T109" s="212"/>
    </row>
    <row r="110" spans="1:20" ht="12" customHeight="1" x14ac:dyDescent="0.2">
      <c r="A110" s="212"/>
      <c r="B110" s="212"/>
      <c r="C110" s="212"/>
      <c r="D110" s="212"/>
      <c r="E110" s="212"/>
      <c r="F110" s="212"/>
      <c r="G110" s="212"/>
      <c r="H110" s="212"/>
      <c r="I110" s="212"/>
      <c r="J110" s="212"/>
      <c r="K110" s="212"/>
      <c r="L110" s="212"/>
      <c r="M110" s="212"/>
      <c r="N110" s="212"/>
      <c r="O110" s="212"/>
      <c r="P110" s="212"/>
      <c r="Q110" s="212"/>
      <c r="R110" s="212"/>
      <c r="S110" s="212"/>
      <c r="T110" s="212"/>
    </row>
    <row r="111" spans="1:20" ht="12" customHeight="1" x14ac:dyDescent="0.2">
      <c r="A111" s="211" t="s">
        <v>197</v>
      </c>
      <c r="B111" s="211"/>
      <c r="C111" s="211"/>
      <c r="D111" s="211"/>
    </row>
    <row r="112" spans="1:20" ht="12" customHeight="1" x14ac:dyDescent="0.2">
      <c r="A112" s="46"/>
    </row>
    <row r="113" spans="1:1" ht="12" customHeight="1" x14ac:dyDescent="0.2">
      <c r="A113" s="46" t="s">
        <v>188</v>
      </c>
    </row>
    <row r="114" spans="1:1" ht="12" customHeight="1" x14ac:dyDescent="0.2"/>
    <row r="115" spans="1:1" ht="12" customHeight="1" x14ac:dyDescent="0.2"/>
    <row r="116" spans="1:1" ht="12" customHeight="1" x14ac:dyDescent="0.2"/>
  </sheetData>
  <mergeCells count="5">
    <mergeCell ref="A1:N1"/>
    <mergeCell ref="A63:B63"/>
    <mergeCell ref="A109:T110"/>
    <mergeCell ref="A111:D111"/>
    <mergeCell ref="P1:Q1"/>
  </mergeCells>
  <phoneticPr fontId="6" type="noConversion"/>
  <hyperlinks>
    <hyperlink ref="P1:Q1" location="Contents!A1" display="back to contents"/>
  </hyperlinks>
  <pageMargins left="0.48" right="0.47" top="0.98425196850393704" bottom="0.98425196850393704" header="0.51181102362204722" footer="0.51181102362204722"/>
  <pageSetup paperSize="9" scale="63" fitToHeight="2" orientation="landscape" r:id="rId1"/>
  <headerFooter alignWithMargins="0">
    <oddFooter xml:space="preserve">&amp;L&amp;Z&amp;F     &amp;A    </oddFooter>
  </headerFooter>
  <ignoredErrors>
    <ignoredError sqref="B68:T97 B98 C98:T98 B99:T99 B100:T100 B101:T10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5"/>
  <sheetViews>
    <sheetView zoomScaleNormal="100" workbookViewId="0">
      <selection sqref="A1:O1"/>
    </sheetView>
  </sheetViews>
  <sheetFormatPr defaultColWidth="9.140625" defaultRowHeight="12.75" x14ac:dyDescent="0.2"/>
  <cols>
    <col min="1" max="1" width="25.7109375" style="15" customWidth="1"/>
    <col min="2" max="2" width="11.42578125" style="15" customWidth="1"/>
    <col min="3" max="20" width="7.7109375" style="15" customWidth="1"/>
    <col min="21" max="21" width="2.140625" style="15" customWidth="1"/>
    <col min="22" max="22" width="49.42578125" style="15" customWidth="1"/>
    <col min="23" max="16384" width="9.140625" style="15"/>
  </cols>
  <sheetData>
    <row r="1" spans="1:20" ht="18" customHeight="1" x14ac:dyDescent="0.2">
      <c r="A1" s="229" t="s">
        <v>166</v>
      </c>
      <c r="B1" s="229"/>
      <c r="C1" s="229"/>
      <c r="D1" s="229"/>
      <c r="E1" s="229"/>
      <c r="F1" s="229"/>
      <c r="G1" s="229"/>
      <c r="H1" s="229"/>
      <c r="I1" s="229"/>
      <c r="J1" s="229"/>
      <c r="K1" s="229"/>
      <c r="L1" s="229"/>
      <c r="M1" s="229"/>
      <c r="N1" s="229"/>
      <c r="O1" s="229"/>
      <c r="Q1" s="257" t="s">
        <v>185</v>
      </c>
      <c r="R1" s="257"/>
    </row>
    <row r="2" spans="1:20" ht="15" customHeight="1" x14ac:dyDescent="0.2">
      <c r="A2" s="16"/>
      <c r="B2" s="16"/>
    </row>
    <row r="3" spans="1:20" x14ac:dyDescent="0.2">
      <c r="A3" s="59" t="s">
        <v>116</v>
      </c>
      <c r="B3" s="16"/>
      <c r="C3" s="44"/>
      <c r="D3" s="44"/>
      <c r="E3" s="44"/>
      <c r="F3" s="44"/>
      <c r="G3" s="44"/>
      <c r="H3" s="44"/>
      <c r="I3" s="44"/>
      <c r="J3" s="44"/>
      <c r="K3" s="44"/>
      <c r="L3" s="44"/>
      <c r="M3" s="44"/>
      <c r="N3" s="44"/>
      <c r="O3" s="44"/>
      <c r="P3" s="44"/>
      <c r="Q3" s="44"/>
      <c r="R3" s="44"/>
      <c r="S3" s="44"/>
      <c r="T3" s="44"/>
    </row>
    <row r="4" spans="1:20" x14ac:dyDescent="0.2">
      <c r="A4" s="16"/>
      <c r="B4" s="16"/>
      <c r="C4" s="44"/>
      <c r="D4" s="44"/>
      <c r="E4" s="44"/>
      <c r="F4" s="44"/>
      <c r="G4" s="44"/>
      <c r="H4" s="44"/>
      <c r="I4" s="44"/>
      <c r="J4" s="44"/>
      <c r="K4" s="44"/>
      <c r="L4" s="44"/>
      <c r="M4" s="44"/>
      <c r="N4" s="44"/>
      <c r="O4" s="44"/>
      <c r="P4" s="44"/>
      <c r="Q4" s="44"/>
      <c r="R4" s="44"/>
      <c r="S4" s="44"/>
      <c r="T4" s="44"/>
    </row>
    <row r="5" spans="1:20" ht="13.5" thickBot="1" x14ac:dyDescent="0.25">
      <c r="A5" s="44"/>
      <c r="B5" s="72"/>
      <c r="C5" s="72"/>
      <c r="D5" s="72"/>
      <c r="E5" s="72"/>
      <c r="F5" s="72"/>
      <c r="G5" s="72"/>
      <c r="H5" s="72"/>
      <c r="I5" s="49" t="s">
        <v>22</v>
      </c>
      <c r="J5" s="72"/>
      <c r="K5" s="72"/>
      <c r="L5" s="72"/>
      <c r="M5" s="72"/>
      <c r="N5" s="72"/>
      <c r="O5" s="72"/>
      <c r="P5" s="72"/>
      <c r="Q5" s="72"/>
      <c r="R5" s="72"/>
      <c r="S5" s="72"/>
      <c r="T5" s="72"/>
    </row>
    <row r="6" spans="1:20" ht="14.25" x14ac:dyDescent="0.2">
      <c r="A6" s="44"/>
      <c r="B6" s="60" t="s">
        <v>127</v>
      </c>
      <c r="C6" s="60" t="s">
        <v>4</v>
      </c>
      <c r="D6" s="61" t="s">
        <v>5</v>
      </c>
      <c r="E6" s="62" t="s">
        <v>6</v>
      </c>
      <c r="F6" s="60" t="s">
        <v>7</v>
      </c>
      <c r="G6" s="60" t="s">
        <v>8</v>
      </c>
      <c r="H6" s="60" t="s">
        <v>9</v>
      </c>
      <c r="I6" s="60" t="s">
        <v>10</v>
      </c>
      <c r="J6" s="60" t="s">
        <v>11</v>
      </c>
      <c r="K6" s="60" t="s">
        <v>12</v>
      </c>
      <c r="L6" s="60" t="s">
        <v>13</v>
      </c>
      <c r="M6" s="60" t="s">
        <v>14</v>
      </c>
      <c r="N6" s="60" t="s">
        <v>15</v>
      </c>
      <c r="O6" s="60" t="s">
        <v>16</v>
      </c>
      <c r="P6" s="60" t="s">
        <v>17</v>
      </c>
      <c r="Q6" s="60" t="s">
        <v>18</v>
      </c>
      <c r="R6" s="60" t="s">
        <v>19</v>
      </c>
      <c r="S6" s="60" t="s">
        <v>20</v>
      </c>
      <c r="T6" s="60" t="s">
        <v>21</v>
      </c>
    </row>
    <row r="7" spans="1:20" x14ac:dyDescent="0.2">
      <c r="A7" s="22" t="s">
        <v>0</v>
      </c>
      <c r="B7" s="44"/>
      <c r="C7" s="44"/>
      <c r="D7" s="44"/>
      <c r="E7" s="44"/>
      <c r="F7" s="44"/>
      <c r="G7" s="44"/>
      <c r="H7" s="44"/>
      <c r="I7" s="44"/>
      <c r="J7" s="44"/>
      <c r="K7" s="44"/>
      <c r="L7" s="44"/>
      <c r="M7" s="44"/>
      <c r="N7" s="44"/>
      <c r="O7" s="44"/>
      <c r="P7" s="44"/>
      <c r="Q7" s="44"/>
      <c r="R7" s="44"/>
      <c r="S7" s="44"/>
      <c r="T7" s="44"/>
    </row>
    <row r="8" spans="1:20" x14ac:dyDescent="0.2">
      <c r="A8" s="73">
        <v>1979</v>
      </c>
      <c r="B8" s="74">
        <v>1450</v>
      </c>
      <c r="C8" s="75">
        <v>53</v>
      </c>
      <c r="D8" s="75">
        <v>44</v>
      </c>
      <c r="E8" s="75">
        <v>37</v>
      </c>
      <c r="F8" s="75">
        <v>140</v>
      </c>
      <c r="G8" s="75">
        <v>117</v>
      </c>
      <c r="H8" s="75">
        <v>99</v>
      </c>
      <c r="I8" s="75">
        <v>88</v>
      </c>
      <c r="J8" s="75">
        <v>70</v>
      </c>
      <c r="K8" s="75">
        <v>54</v>
      </c>
      <c r="L8" s="75">
        <v>83</v>
      </c>
      <c r="M8" s="75">
        <v>81</v>
      </c>
      <c r="N8" s="75">
        <v>88</v>
      </c>
      <c r="O8" s="75">
        <v>78</v>
      </c>
      <c r="P8" s="75">
        <v>85</v>
      </c>
      <c r="Q8" s="75">
        <v>81</v>
      </c>
      <c r="R8" s="75">
        <v>89</v>
      </c>
      <c r="S8" s="75">
        <v>87</v>
      </c>
      <c r="T8" s="75">
        <v>76</v>
      </c>
    </row>
    <row r="9" spans="1:20" x14ac:dyDescent="0.2">
      <c r="A9" s="73">
        <v>1980</v>
      </c>
      <c r="B9" s="74">
        <v>1299</v>
      </c>
      <c r="C9" s="75">
        <v>41</v>
      </c>
      <c r="D9" s="75">
        <v>32</v>
      </c>
      <c r="E9" s="75">
        <v>36</v>
      </c>
      <c r="F9" s="75">
        <v>115</v>
      </c>
      <c r="G9" s="75">
        <v>105</v>
      </c>
      <c r="H9" s="75">
        <v>80</v>
      </c>
      <c r="I9" s="75">
        <v>70</v>
      </c>
      <c r="J9" s="75">
        <v>64</v>
      </c>
      <c r="K9" s="75">
        <v>59</v>
      </c>
      <c r="L9" s="75">
        <v>66</v>
      </c>
      <c r="M9" s="75">
        <v>74</v>
      </c>
      <c r="N9" s="75">
        <v>85</v>
      </c>
      <c r="O9" s="75">
        <v>67</v>
      </c>
      <c r="P9" s="75">
        <v>73</v>
      </c>
      <c r="Q9" s="75">
        <v>102</v>
      </c>
      <c r="R9" s="75">
        <v>93</v>
      </c>
      <c r="S9" s="75">
        <v>71</v>
      </c>
      <c r="T9" s="75">
        <v>66</v>
      </c>
    </row>
    <row r="10" spans="1:20" x14ac:dyDescent="0.2">
      <c r="A10" s="73">
        <v>1981</v>
      </c>
      <c r="B10" s="74">
        <v>1222</v>
      </c>
      <c r="C10" s="75">
        <v>39</v>
      </c>
      <c r="D10" s="75">
        <v>24</v>
      </c>
      <c r="E10" s="75">
        <v>28</v>
      </c>
      <c r="F10" s="75">
        <v>124</v>
      </c>
      <c r="G10" s="75">
        <v>146</v>
      </c>
      <c r="H10" s="75">
        <v>73</v>
      </c>
      <c r="I10" s="75">
        <v>76</v>
      </c>
      <c r="J10" s="75">
        <v>52</v>
      </c>
      <c r="K10" s="75">
        <v>60</v>
      </c>
      <c r="L10" s="75">
        <v>65</v>
      </c>
      <c r="M10" s="75">
        <v>59</v>
      </c>
      <c r="N10" s="75">
        <v>73</v>
      </c>
      <c r="O10" s="75">
        <v>65</v>
      </c>
      <c r="P10" s="75">
        <v>63</v>
      </c>
      <c r="Q10" s="75">
        <v>80</v>
      </c>
      <c r="R10" s="75">
        <v>69</v>
      </c>
      <c r="S10" s="75">
        <v>59</v>
      </c>
      <c r="T10" s="75">
        <v>67</v>
      </c>
    </row>
    <row r="11" spans="1:20" x14ac:dyDescent="0.2">
      <c r="A11" s="73">
        <v>1982</v>
      </c>
      <c r="B11" s="74">
        <v>1213</v>
      </c>
      <c r="C11" s="75">
        <v>29</v>
      </c>
      <c r="D11" s="75">
        <v>24</v>
      </c>
      <c r="E11" s="75">
        <v>39</v>
      </c>
      <c r="F11" s="75">
        <v>130</v>
      </c>
      <c r="G11" s="75">
        <v>107</v>
      </c>
      <c r="H11" s="75">
        <v>80</v>
      </c>
      <c r="I11" s="75">
        <v>58</v>
      </c>
      <c r="J11" s="75">
        <v>67</v>
      </c>
      <c r="K11" s="75">
        <v>73</v>
      </c>
      <c r="L11" s="75">
        <v>59</v>
      </c>
      <c r="M11" s="75">
        <v>64</v>
      </c>
      <c r="N11" s="75">
        <v>70</v>
      </c>
      <c r="O11" s="75">
        <v>63</v>
      </c>
      <c r="P11" s="75">
        <v>69</v>
      </c>
      <c r="Q11" s="75">
        <v>71</v>
      </c>
      <c r="R11" s="75">
        <v>83</v>
      </c>
      <c r="S11" s="75">
        <v>62</v>
      </c>
      <c r="T11" s="75">
        <v>65</v>
      </c>
    </row>
    <row r="12" spans="1:20" x14ac:dyDescent="0.2">
      <c r="A12" s="73">
        <v>1983</v>
      </c>
      <c r="B12" s="74">
        <v>1115</v>
      </c>
      <c r="C12" s="75">
        <v>29</v>
      </c>
      <c r="D12" s="75">
        <v>32</v>
      </c>
      <c r="E12" s="75">
        <v>37</v>
      </c>
      <c r="F12" s="75">
        <v>108</v>
      </c>
      <c r="G12" s="75">
        <v>97</v>
      </c>
      <c r="H12" s="75">
        <v>74</v>
      </c>
      <c r="I12" s="75">
        <v>54</v>
      </c>
      <c r="J12" s="75">
        <v>61</v>
      </c>
      <c r="K12" s="75">
        <v>54</v>
      </c>
      <c r="L12" s="75">
        <v>64</v>
      </c>
      <c r="M12" s="75">
        <v>64</v>
      </c>
      <c r="N12" s="75">
        <v>62</v>
      </c>
      <c r="O12" s="75">
        <v>67</v>
      </c>
      <c r="P12" s="75">
        <v>45</v>
      </c>
      <c r="Q12" s="75">
        <v>61</v>
      </c>
      <c r="R12" s="75">
        <v>61</v>
      </c>
      <c r="S12" s="75">
        <v>74</v>
      </c>
      <c r="T12" s="75">
        <v>71</v>
      </c>
    </row>
    <row r="13" spans="1:20" x14ac:dyDescent="0.2">
      <c r="A13" s="73">
        <v>1984</v>
      </c>
      <c r="B13" s="74">
        <v>1098</v>
      </c>
      <c r="C13" s="75">
        <v>40</v>
      </c>
      <c r="D13" s="75">
        <v>29</v>
      </c>
      <c r="E13" s="75">
        <v>32</v>
      </c>
      <c r="F13" s="75">
        <v>98</v>
      </c>
      <c r="G13" s="75">
        <v>99</v>
      </c>
      <c r="H13" s="75">
        <v>69</v>
      </c>
      <c r="I13" s="75">
        <v>75</v>
      </c>
      <c r="J13" s="75">
        <v>53</v>
      </c>
      <c r="K13" s="75">
        <v>46</v>
      </c>
      <c r="L13" s="75">
        <v>55</v>
      </c>
      <c r="M13" s="75">
        <v>50</v>
      </c>
      <c r="N13" s="75">
        <v>59</v>
      </c>
      <c r="O13" s="75">
        <v>70</v>
      </c>
      <c r="P13" s="75">
        <v>54</v>
      </c>
      <c r="Q13" s="75">
        <v>71</v>
      </c>
      <c r="R13" s="75">
        <v>79</v>
      </c>
      <c r="S13" s="75">
        <v>56</v>
      </c>
      <c r="T13" s="75">
        <v>63</v>
      </c>
    </row>
    <row r="14" spans="1:20" x14ac:dyDescent="0.2">
      <c r="A14" s="73">
        <v>1985</v>
      </c>
      <c r="B14" s="74">
        <v>1038</v>
      </c>
      <c r="C14" s="75">
        <v>30</v>
      </c>
      <c r="D14" s="75">
        <v>33</v>
      </c>
      <c r="E14" s="75">
        <v>28</v>
      </c>
      <c r="F14" s="75">
        <v>96</v>
      </c>
      <c r="G14" s="75">
        <v>89</v>
      </c>
      <c r="H14" s="75">
        <v>57</v>
      </c>
      <c r="I14" s="75">
        <v>51</v>
      </c>
      <c r="J14" s="75">
        <v>73</v>
      </c>
      <c r="K14" s="75">
        <v>46</v>
      </c>
      <c r="L14" s="75">
        <v>49</v>
      </c>
      <c r="M14" s="75">
        <v>50</v>
      </c>
      <c r="N14" s="75">
        <v>56</v>
      </c>
      <c r="O14" s="75">
        <v>57</v>
      </c>
      <c r="P14" s="75">
        <v>40</v>
      </c>
      <c r="Q14" s="75">
        <v>71</v>
      </c>
      <c r="R14" s="75">
        <v>69</v>
      </c>
      <c r="S14" s="75">
        <v>75</v>
      </c>
      <c r="T14" s="75">
        <v>68</v>
      </c>
    </row>
    <row r="15" spans="1:20" x14ac:dyDescent="0.2">
      <c r="A15" s="73">
        <v>1986</v>
      </c>
      <c r="B15" s="74">
        <v>1139</v>
      </c>
      <c r="C15" s="75">
        <v>31</v>
      </c>
      <c r="D15" s="75">
        <v>29</v>
      </c>
      <c r="E15" s="75">
        <v>27</v>
      </c>
      <c r="F15" s="75">
        <v>90</v>
      </c>
      <c r="G15" s="75">
        <v>91</v>
      </c>
      <c r="H15" s="75">
        <v>82</v>
      </c>
      <c r="I15" s="75">
        <v>65</v>
      </c>
      <c r="J15" s="75">
        <v>55</v>
      </c>
      <c r="K15" s="75">
        <v>57</v>
      </c>
      <c r="L15" s="75">
        <v>75</v>
      </c>
      <c r="M15" s="75">
        <v>66</v>
      </c>
      <c r="N15" s="75">
        <v>64</v>
      </c>
      <c r="O15" s="75">
        <v>53</v>
      </c>
      <c r="P15" s="75">
        <v>60</v>
      </c>
      <c r="Q15" s="75">
        <v>60</v>
      </c>
      <c r="R15" s="75">
        <v>77</v>
      </c>
      <c r="S15" s="75">
        <v>91</v>
      </c>
      <c r="T15" s="75">
        <v>66</v>
      </c>
    </row>
    <row r="16" spans="1:20" x14ac:dyDescent="0.2">
      <c r="A16" s="73">
        <v>1987</v>
      </c>
      <c r="B16" s="74">
        <v>1017</v>
      </c>
      <c r="C16" s="75">
        <v>27</v>
      </c>
      <c r="D16" s="75">
        <v>26</v>
      </c>
      <c r="E16" s="75">
        <v>22</v>
      </c>
      <c r="F16" s="75">
        <v>70</v>
      </c>
      <c r="G16" s="75">
        <v>98</v>
      </c>
      <c r="H16" s="75">
        <v>80</v>
      </c>
      <c r="I16" s="75">
        <v>38</v>
      </c>
      <c r="J16" s="75">
        <v>55</v>
      </c>
      <c r="K16" s="75">
        <v>73</v>
      </c>
      <c r="L16" s="75">
        <v>54</v>
      </c>
      <c r="M16" s="75">
        <v>43</v>
      </c>
      <c r="N16" s="75">
        <v>52</v>
      </c>
      <c r="O16" s="75">
        <v>56</v>
      </c>
      <c r="P16" s="75">
        <v>56</v>
      </c>
      <c r="Q16" s="75">
        <v>61</v>
      </c>
      <c r="R16" s="75">
        <v>63</v>
      </c>
      <c r="S16" s="75">
        <v>70</v>
      </c>
      <c r="T16" s="75">
        <v>73</v>
      </c>
    </row>
    <row r="17" spans="1:20" x14ac:dyDescent="0.2">
      <c r="A17" s="73">
        <v>1988</v>
      </c>
      <c r="B17" s="74">
        <v>1151</v>
      </c>
      <c r="C17" s="75">
        <v>25</v>
      </c>
      <c r="D17" s="75">
        <v>22</v>
      </c>
      <c r="E17" s="75">
        <v>25</v>
      </c>
      <c r="F17" s="75">
        <v>97</v>
      </c>
      <c r="G17" s="75">
        <v>108</v>
      </c>
      <c r="H17" s="75">
        <v>78</v>
      </c>
      <c r="I17" s="75">
        <v>75</v>
      </c>
      <c r="J17" s="75">
        <v>74</v>
      </c>
      <c r="K17" s="75">
        <v>68</v>
      </c>
      <c r="L17" s="75">
        <v>59</v>
      </c>
      <c r="M17" s="75">
        <v>60</v>
      </c>
      <c r="N17" s="75">
        <v>52</v>
      </c>
      <c r="O17" s="75">
        <v>60</v>
      </c>
      <c r="P17" s="75">
        <v>64</v>
      </c>
      <c r="Q17" s="75">
        <v>62</v>
      </c>
      <c r="R17" s="75">
        <v>84</v>
      </c>
      <c r="S17" s="75">
        <v>66</v>
      </c>
      <c r="T17" s="75">
        <v>72</v>
      </c>
    </row>
    <row r="18" spans="1:20" x14ac:dyDescent="0.2">
      <c r="A18" s="73">
        <v>1989</v>
      </c>
      <c r="B18" s="74">
        <v>908</v>
      </c>
      <c r="C18" s="75">
        <v>15</v>
      </c>
      <c r="D18" s="75">
        <v>8</v>
      </c>
      <c r="E18" s="75">
        <v>19</v>
      </c>
      <c r="F18" s="75">
        <v>72</v>
      </c>
      <c r="G18" s="75">
        <v>93</v>
      </c>
      <c r="H18" s="75">
        <v>68</v>
      </c>
      <c r="I18" s="75">
        <v>58</v>
      </c>
      <c r="J18" s="75">
        <v>45</v>
      </c>
      <c r="K18" s="75">
        <v>51</v>
      </c>
      <c r="L18" s="75">
        <v>44</v>
      </c>
      <c r="M18" s="75">
        <v>38</v>
      </c>
      <c r="N18" s="75">
        <v>48</v>
      </c>
      <c r="O18" s="75">
        <v>44</v>
      </c>
      <c r="P18" s="75">
        <v>53</v>
      </c>
      <c r="Q18" s="75">
        <v>41</v>
      </c>
      <c r="R18" s="75">
        <v>67</v>
      </c>
      <c r="S18" s="75">
        <v>71</v>
      </c>
      <c r="T18" s="75">
        <v>73</v>
      </c>
    </row>
    <row r="19" spans="1:20" x14ac:dyDescent="0.2">
      <c r="A19" s="73">
        <v>1990</v>
      </c>
      <c r="B19" s="74">
        <v>966</v>
      </c>
      <c r="C19" s="75">
        <v>17</v>
      </c>
      <c r="D19" s="75">
        <v>13</v>
      </c>
      <c r="E19" s="75">
        <v>19</v>
      </c>
      <c r="F19" s="75">
        <v>65</v>
      </c>
      <c r="G19" s="75">
        <v>96</v>
      </c>
      <c r="H19" s="75">
        <v>93</v>
      </c>
      <c r="I19" s="75">
        <v>56</v>
      </c>
      <c r="J19" s="75">
        <v>56</v>
      </c>
      <c r="K19" s="75">
        <v>48</v>
      </c>
      <c r="L19" s="75">
        <v>60</v>
      </c>
      <c r="M19" s="75">
        <v>53</v>
      </c>
      <c r="N19" s="75">
        <v>36</v>
      </c>
      <c r="O19" s="75">
        <v>48</v>
      </c>
      <c r="P19" s="75">
        <v>53</v>
      </c>
      <c r="Q19" s="75">
        <v>43</v>
      </c>
      <c r="R19" s="75">
        <v>76</v>
      </c>
      <c r="S19" s="75">
        <v>57</v>
      </c>
      <c r="T19" s="75">
        <v>77</v>
      </c>
    </row>
    <row r="20" spans="1:20" x14ac:dyDescent="0.2">
      <c r="A20" s="73">
        <v>1991</v>
      </c>
      <c r="B20" s="74">
        <v>891</v>
      </c>
      <c r="C20" s="75">
        <v>28</v>
      </c>
      <c r="D20" s="75">
        <v>21</v>
      </c>
      <c r="E20" s="75">
        <v>16</v>
      </c>
      <c r="F20" s="75">
        <v>76</v>
      </c>
      <c r="G20" s="75">
        <v>87</v>
      </c>
      <c r="H20" s="75">
        <v>58</v>
      </c>
      <c r="I20" s="75">
        <v>39</v>
      </c>
      <c r="J20" s="75">
        <v>42</v>
      </c>
      <c r="K20" s="75">
        <v>42</v>
      </c>
      <c r="L20" s="75">
        <v>38</v>
      </c>
      <c r="M20" s="75">
        <v>49</v>
      </c>
      <c r="N20" s="75">
        <v>31</v>
      </c>
      <c r="O20" s="75">
        <v>51</v>
      </c>
      <c r="P20" s="75">
        <v>46</v>
      </c>
      <c r="Q20" s="75">
        <v>51</v>
      </c>
      <c r="R20" s="75">
        <v>75</v>
      </c>
      <c r="S20" s="75">
        <v>60</v>
      </c>
      <c r="T20" s="75">
        <v>81</v>
      </c>
    </row>
    <row r="21" spans="1:20" x14ac:dyDescent="0.2">
      <c r="A21" s="73">
        <v>1992</v>
      </c>
      <c r="B21" s="74">
        <v>821</v>
      </c>
      <c r="C21" s="75">
        <v>17</v>
      </c>
      <c r="D21" s="75">
        <v>7</v>
      </c>
      <c r="E21" s="75">
        <v>12</v>
      </c>
      <c r="F21" s="75">
        <v>50</v>
      </c>
      <c r="G21" s="75">
        <v>79</v>
      </c>
      <c r="H21" s="75">
        <v>77</v>
      </c>
      <c r="I21" s="75">
        <v>60</v>
      </c>
      <c r="J21" s="75">
        <v>34</v>
      </c>
      <c r="K21" s="75">
        <v>55</v>
      </c>
      <c r="L21" s="75">
        <v>50</v>
      </c>
      <c r="M21" s="75">
        <v>49</v>
      </c>
      <c r="N21" s="75">
        <v>43</v>
      </c>
      <c r="O21" s="75">
        <v>31</v>
      </c>
      <c r="P21" s="75">
        <v>49</v>
      </c>
      <c r="Q21" s="75">
        <v>42</v>
      </c>
      <c r="R21" s="75">
        <v>46</v>
      </c>
      <c r="S21" s="75">
        <v>45</v>
      </c>
      <c r="T21" s="75">
        <v>75</v>
      </c>
    </row>
    <row r="22" spans="1:20" x14ac:dyDescent="0.2">
      <c r="A22" s="73">
        <v>1993</v>
      </c>
      <c r="B22" s="74">
        <v>741</v>
      </c>
      <c r="C22" s="75">
        <v>19</v>
      </c>
      <c r="D22" s="75">
        <v>11</v>
      </c>
      <c r="E22" s="75">
        <v>14</v>
      </c>
      <c r="F22" s="75">
        <v>33</v>
      </c>
      <c r="G22" s="75">
        <v>66</v>
      </c>
      <c r="H22" s="75">
        <v>46</v>
      </c>
      <c r="I22" s="75">
        <v>54</v>
      </c>
      <c r="J22" s="75">
        <v>46</v>
      </c>
      <c r="K22" s="75">
        <v>41</v>
      </c>
      <c r="L22" s="75">
        <v>52</v>
      </c>
      <c r="M22" s="75">
        <v>35</v>
      </c>
      <c r="N22" s="75">
        <v>28</v>
      </c>
      <c r="O22" s="75">
        <v>35</v>
      </c>
      <c r="P22" s="75">
        <v>47</v>
      </c>
      <c r="Q22" s="75">
        <v>57</v>
      </c>
      <c r="R22" s="75">
        <v>39</v>
      </c>
      <c r="S22" s="75">
        <v>54</v>
      </c>
      <c r="T22" s="75">
        <v>64</v>
      </c>
    </row>
    <row r="23" spans="1:20" x14ac:dyDescent="0.2">
      <c r="A23" s="73">
        <v>1994</v>
      </c>
      <c r="B23" s="74">
        <v>774</v>
      </c>
      <c r="C23" s="75">
        <v>13</v>
      </c>
      <c r="D23" s="75">
        <v>6</v>
      </c>
      <c r="E23" s="75">
        <v>22</v>
      </c>
      <c r="F23" s="75">
        <v>47</v>
      </c>
      <c r="G23" s="75">
        <v>43</v>
      </c>
      <c r="H23" s="75">
        <v>55</v>
      </c>
      <c r="I23" s="75">
        <v>62</v>
      </c>
      <c r="J23" s="75">
        <v>44</v>
      </c>
      <c r="K23" s="75">
        <v>39</v>
      </c>
      <c r="L23" s="75">
        <v>42</v>
      </c>
      <c r="M23" s="75">
        <v>41</v>
      </c>
      <c r="N23" s="75">
        <v>46</v>
      </c>
      <c r="O23" s="75">
        <v>39</v>
      </c>
      <c r="P23" s="75">
        <v>49</v>
      </c>
      <c r="Q23" s="75">
        <v>48</v>
      </c>
      <c r="R23" s="75">
        <v>41</v>
      </c>
      <c r="S23" s="75">
        <v>73</v>
      </c>
      <c r="T23" s="75">
        <v>64</v>
      </c>
    </row>
    <row r="24" spans="1:20" x14ac:dyDescent="0.2">
      <c r="A24" s="73">
        <v>1995</v>
      </c>
      <c r="B24" s="74">
        <v>727</v>
      </c>
      <c r="C24" s="75">
        <v>8</v>
      </c>
      <c r="D24" s="75">
        <v>9</v>
      </c>
      <c r="E24" s="75">
        <v>11</v>
      </c>
      <c r="F24" s="75">
        <v>48</v>
      </c>
      <c r="G24" s="75">
        <v>51</v>
      </c>
      <c r="H24" s="75">
        <v>69</v>
      </c>
      <c r="I24" s="75">
        <v>48</v>
      </c>
      <c r="J24" s="75">
        <v>28</v>
      </c>
      <c r="K24" s="75">
        <v>31</v>
      </c>
      <c r="L24" s="75">
        <v>53</v>
      </c>
      <c r="M24" s="75">
        <v>43</v>
      </c>
      <c r="N24" s="75">
        <v>38</v>
      </c>
      <c r="O24" s="75">
        <v>44</v>
      </c>
      <c r="P24" s="75">
        <v>52</v>
      </c>
      <c r="Q24" s="75">
        <v>38</v>
      </c>
      <c r="R24" s="75">
        <v>45</v>
      </c>
      <c r="S24" s="75">
        <v>42</v>
      </c>
      <c r="T24" s="75">
        <v>69</v>
      </c>
    </row>
    <row r="25" spans="1:20" x14ac:dyDescent="0.2">
      <c r="A25" s="73">
        <v>1996</v>
      </c>
      <c r="B25" s="74">
        <v>729</v>
      </c>
      <c r="C25" s="75">
        <v>9</v>
      </c>
      <c r="D25" s="75">
        <v>4</v>
      </c>
      <c r="E25" s="75">
        <v>14</v>
      </c>
      <c r="F25" s="75">
        <v>52</v>
      </c>
      <c r="G25" s="75">
        <v>46</v>
      </c>
      <c r="H25" s="75">
        <v>55</v>
      </c>
      <c r="I25" s="75">
        <v>47</v>
      </c>
      <c r="J25" s="75">
        <v>39</v>
      </c>
      <c r="K25" s="75">
        <v>31</v>
      </c>
      <c r="L25" s="75">
        <v>45</v>
      </c>
      <c r="M25" s="75">
        <v>40</v>
      </c>
      <c r="N25" s="75">
        <v>46</v>
      </c>
      <c r="O25" s="75">
        <v>39</v>
      </c>
      <c r="P25" s="75">
        <v>40</v>
      </c>
      <c r="Q25" s="75">
        <v>47</v>
      </c>
      <c r="R25" s="75">
        <v>34</v>
      </c>
      <c r="S25" s="75">
        <v>62</v>
      </c>
      <c r="T25" s="75">
        <v>78</v>
      </c>
    </row>
    <row r="26" spans="1:20" x14ac:dyDescent="0.2">
      <c r="A26" s="73">
        <v>1997</v>
      </c>
      <c r="B26" s="74">
        <v>682</v>
      </c>
      <c r="C26" s="75">
        <v>9</v>
      </c>
      <c r="D26" s="75">
        <v>11</v>
      </c>
      <c r="E26" s="75">
        <v>8</v>
      </c>
      <c r="F26" s="75">
        <v>40</v>
      </c>
      <c r="G26" s="75">
        <v>52</v>
      </c>
      <c r="H26" s="75">
        <v>52</v>
      </c>
      <c r="I26" s="75">
        <v>47</v>
      </c>
      <c r="J26" s="75">
        <v>34</v>
      </c>
      <c r="K26" s="75">
        <v>31</v>
      </c>
      <c r="L26" s="75">
        <v>40</v>
      </c>
      <c r="M26" s="75">
        <v>45</v>
      </c>
      <c r="N26" s="75">
        <v>32</v>
      </c>
      <c r="O26" s="75">
        <v>40</v>
      </c>
      <c r="P26" s="75">
        <v>30</v>
      </c>
      <c r="Q26" s="75">
        <v>43</v>
      </c>
      <c r="R26" s="75">
        <v>51</v>
      </c>
      <c r="S26" s="75">
        <v>55</v>
      </c>
      <c r="T26" s="75">
        <v>62</v>
      </c>
    </row>
    <row r="27" spans="1:20" x14ac:dyDescent="0.2">
      <c r="A27" s="73">
        <v>1998</v>
      </c>
      <c r="B27" s="74">
        <v>705</v>
      </c>
      <c r="C27" s="75">
        <v>13</v>
      </c>
      <c r="D27" s="75">
        <v>12</v>
      </c>
      <c r="E27" s="75">
        <v>20</v>
      </c>
      <c r="F27" s="75">
        <v>51</v>
      </c>
      <c r="G27" s="75">
        <v>41</v>
      </c>
      <c r="H27" s="75">
        <v>41</v>
      </c>
      <c r="I27" s="75">
        <v>42</v>
      </c>
      <c r="J27" s="75">
        <v>43</v>
      </c>
      <c r="K27" s="75">
        <v>38</v>
      </c>
      <c r="L27" s="75">
        <v>37</v>
      </c>
      <c r="M27" s="75">
        <v>34</v>
      </c>
      <c r="N27" s="75">
        <v>49</v>
      </c>
      <c r="O27" s="75">
        <v>39</v>
      </c>
      <c r="P27" s="75">
        <v>32</v>
      </c>
      <c r="Q27" s="75">
        <v>39</v>
      </c>
      <c r="R27" s="75">
        <v>41</v>
      </c>
      <c r="S27" s="75">
        <v>52</v>
      </c>
      <c r="T27" s="75">
        <v>81</v>
      </c>
    </row>
    <row r="28" spans="1:20" x14ac:dyDescent="0.2">
      <c r="A28" s="73">
        <v>1999</v>
      </c>
      <c r="B28" s="74">
        <v>697</v>
      </c>
      <c r="C28" s="75">
        <v>7</v>
      </c>
      <c r="D28" s="75">
        <v>9</v>
      </c>
      <c r="E28" s="75">
        <v>13</v>
      </c>
      <c r="F28" s="75">
        <v>36</v>
      </c>
      <c r="G28" s="75">
        <v>50</v>
      </c>
      <c r="H28" s="75">
        <v>36</v>
      </c>
      <c r="I28" s="75">
        <v>40</v>
      </c>
      <c r="J28" s="75">
        <v>41</v>
      </c>
      <c r="K28" s="75">
        <v>32</v>
      </c>
      <c r="L28" s="75">
        <v>37</v>
      </c>
      <c r="M28" s="75">
        <v>43</v>
      </c>
      <c r="N28" s="75">
        <v>39</v>
      </c>
      <c r="O28" s="75">
        <v>31</v>
      </c>
      <c r="P28" s="75">
        <v>36</v>
      </c>
      <c r="Q28" s="75">
        <v>49</v>
      </c>
      <c r="R28" s="75">
        <v>61</v>
      </c>
      <c r="S28" s="75">
        <v>46</v>
      </c>
      <c r="T28" s="75">
        <v>91</v>
      </c>
    </row>
    <row r="29" spans="1:20" x14ac:dyDescent="0.2">
      <c r="A29" s="73">
        <v>2000</v>
      </c>
      <c r="B29" s="76">
        <v>709</v>
      </c>
      <c r="C29" s="75">
        <v>10</v>
      </c>
      <c r="D29" s="75">
        <v>8</v>
      </c>
      <c r="E29" s="75">
        <v>5</v>
      </c>
      <c r="F29" s="75">
        <v>28</v>
      </c>
      <c r="G29" s="75">
        <v>34</v>
      </c>
      <c r="H29" s="75">
        <v>37</v>
      </c>
      <c r="I29" s="75">
        <v>37</v>
      </c>
      <c r="J29" s="75">
        <v>45</v>
      </c>
      <c r="K29" s="75">
        <v>40</v>
      </c>
      <c r="L29" s="75">
        <v>37</v>
      </c>
      <c r="M29" s="75">
        <v>46</v>
      </c>
      <c r="N29" s="75">
        <v>30</v>
      </c>
      <c r="O29" s="75">
        <v>42</v>
      </c>
      <c r="P29" s="75">
        <v>44</v>
      </c>
      <c r="Q29" s="75">
        <v>53</v>
      </c>
      <c r="R29" s="75">
        <v>71</v>
      </c>
      <c r="S29" s="75">
        <v>56</v>
      </c>
      <c r="T29" s="75">
        <v>86</v>
      </c>
    </row>
    <row r="30" spans="1:20" x14ac:dyDescent="0.2">
      <c r="A30" s="73">
        <v>2001</v>
      </c>
      <c r="B30" s="76">
        <v>749</v>
      </c>
      <c r="C30" s="75">
        <v>6</v>
      </c>
      <c r="D30" s="75">
        <v>8</v>
      </c>
      <c r="E30" s="75">
        <v>12</v>
      </c>
      <c r="F30" s="75">
        <v>48</v>
      </c>
      <c r="G30" s="75">
        <v>35</v>
      </c>
      <c r="H30" s="75">
        <v>34</v>
      </c>
      <c r="I30" s="75">
        <v>65</v>
      </c>
      <c r="J30" s="75">
        <v>53</v>
      </c>
      <c r="K30" s="75">
        <v>51</v>
      </c>
      <c r="L30" s="75">
        <v>46</v>
      </c>
      <c r="M30" s="75">
        <v>39</v>
      </c>
      <c r="N30" s="75">
        <v>50</v>
      </c>
      <c r="O30" s="75">
        <v>47</v>
      </c>
      <c r="P30" s="75">
        <v>36</v>
      </c>
      <c r="Q30" s="75">
        <v>39</v>
      </c>
      <c r="R30" s="75">
        <v>60</v>
      </c>
      <c r="S30" s="75">
        <v>48</v>
      </c>
      <c r="T30" s="75">
        <v>72</v>
      </c>
    </row>
    <row r="31" spans="1:20" x14ac:dyDescent="0.2">
      <c r="A31" s="73">
        <v>2002</v>
      </c>
      <c r="B31" s="76">
        <v>691</v>
      </c>
      <c r="C31" s="75">
        <v>9</v>
      </c>
      <c r="D31" s="75">
        <v>5</v>
      </c>
      <c r="E31" s="75">
        <v>11</v>
      </c>
      <c r="F31" s="75">
        <v>33</v>
      </c>
      <c r="G31" s="75">
        <v>34</v>
      </c>
      <c r="H31" s="75">
        <v>39</v>
      </c>
      <c r="I31" s="75">
        <v>34</v>
      </c>
      <c r="J31" s="75">
        <v>38</v>
      </c>
      <c r="K31" s="75">
        <v>36</v>
      </c>
      <c r="L31" s="75">
        <v>36</v>
      </c>
      <c r="M31" s="75">
        <v>35</v>
      </c>
      <c r="N31" s="75">
        <v>37</v>
      </c>
      <c r="O31" s="75">
        <v>45</v>
      </c>
      <c r="P31" s="75">
        <v>38</v>
      </c>
      <c r="Q31" s="75">
        <v>54</v>
      </c>
      <c r="R31" s="75">
        <v>54</v>
      </c>
      <c r="S31" s="75">
        <v>65</v>
      </c>
      <c r="T31" s="75">
        <v>87</v>
      </c>
    </row>
    <row r="32" spans="1:20" x14ac:dyDescent="0.2">
      <c r="A32" s="73">
        <v>2003</v>
      </c>
      <c r="B32" s="76">
        <v>712</v>
      </c>
      <c r="C32" s="75">
        <v>4</v>
      </c>
      <c r="D32" s="75">
        <v>5</v>
      </c>
      <c r="E32" s="75">
        <v>11</v>
      </c>
      <c r="F32" s="75">
        <v>42</v>
      </c>
      <c r="G32" s="75">
        <v>43</v>
      </c>
      <c r="H32" s="75">
        <v>38</v>
      </c>
      <c r="I32" s="75">
        <v>37</v>
      </c>
      <c r="J32" s="75">
        <v>41</v>
      </c>
      <c r="K32" s="75">
        <v>36</v>
      </c>
      <c r="L32" s="75">
        <v>43</v>
      </c>
      <c r="M32" s="75">
        <v>40</v>
      </c>
      <c r="N32" s="75">
        <v>39</v>
      </c>
      <c r="O32" s="75">
        <v>36</v>
      </c>
      <c r="P32" s="75">
        <v>45</v>
      </c>
      <c r="Q32" s="75">
        <v>34</v>
      </c>
      <c r="R32" s="75">
        <v>58</v>
      </c>
      <c r="S32" s="75">
        <v>73</v>
      </c>
      <c r="T32" s="75">
        <v>87</v>
      </c>
    </row>
    <row r="33" spans="1:20" x14ac:dyDescent="0.2">
      <c r="A33" s="73">
        <v>2004</v>
      </c>
      <c r="B33" s="76">
        <v>758</v>
      </c>
      <c r="C33" s="75">
        <v>4</v>
      </c>
      <c r="D33" s="75">
        <v>8</v>
      </c>
      <c r="E33" s="75">
        <v>7</v>
      </c>
      <c r="F33" s="75">
        <v>31</v>
      </c>
      <c r="G33" s="75">
        <v>44</v>
      </c>
      <c r="H33" s="75">
        <v>33</v>
      </c>
      <c r="I33" s="75">
        <v>40</v>
      </c>
      <c r="J33" s="75">
        <v>32</v>
      </c>
      <c r="K33" s="75">
        <v>47</v>
      </c>
      <c r="L33" s="75">
        <v>41</v>
      </c>
      <c r="M33" s="75">
        <v>42</v>
      </c>
      <c r="N33" s="75">
        <v>47</v>
      </c>
      <c r="O33" s="75">
        <v>56</v>
      </c>
      <c r="P33" s="75">
        <v>42</v>
      </c>
      <c r="Q33" s="75">
        <v>47</v>
      </c>
      <c r="R33" s="75">
        <v>50</v>
      </c>
      <c r="S33" s="75">
        <v>79</v>
      </c>
      <c r="T33" s="75">
        <v>108</v>
      </c>
    </row>
    <row r="34" spans="1:20" x14ac:dyDescent="0.2">
      <c r="A34" s="73">
        <v>2005</v>
      </c>
      <c r="B34" s="76">
        <v>684</v>
      </c>
      <c r="C34" s="75">
        <v>4</v>
      </c>
      <c r="D34" s="75">
        <v>4</v>
      </c>
      <c r="E34" s="75">
        <v>4</v>
      </c>
      <c r="F34" s="75">
        <v>40</v>
      </c>
      <c r="G34" s="75">
        <v>34</v>
      </c>
      <c r="H34" s="75">
        <v>29</v>
      </c>
      <c r="I34" s="75">
        <v>23</v>
      </c>
      <c r="J34" s="75">
        <v>42</v>
      </c>
      <c r="K34" s="75">
        <v>40</v>
      </c>
      <c r="L34" s="75">
        <v>28</v>
      </c>
      <c r="M34" s="75">
        <v>36</v>
      </c>
      <c r="N34" s="75">
        <v>40</v>
      </c>
      <c r="O34" s="75">
        <v>37</v>
      </c>
      <c r="P34" s="75">
        <v>40</v>
      </c>
      <c r="Q34" s="75">
        <v>46</v>
      </c>
      <c r="R34" s="75">
        <v>66</v>
      </c>
      <c r="S34" s="75">
        <v>79</v>
      </c>
      <c r="T34" s="75">
        <v>92</v>
      </c>
    </row>
    <row r="35" spans="1:20" x14ac:dyDescent="0.2">
      <c r="A35" s="73">
        <v>2006</v>
      </c>
      <c r="B35" s="76">
        <v>722</v>
      </c>
      <c r="C35" s="75">
        <v>3</v>
      </c>
      <c r="D35" s="75">
        <v>5</v>
      </c>
      <c r="E35" s="75">
        <v>7</v>
      </c>
      <c r="F35" s="75">
        <v>38</v>
      </c>
      <c r="G35" s="75">
        <v>59</v>
      </c>
      <c r="H35" s="75">
        <v>30</v>
      </c>
      <c r="I35" s="75">
        <v>35</v>
      </c>
      <c r="J35" s="75">
        <v>59</v>
      </c>
      <c r="K35" s="75">
        <v>32</v>
      </c>
      <c r="L35" s="75">
        <v>47</v>
      </c>
      <c r="M35" s="75">
        <v>31</v>
      </c>
      <c r="N35" s="75">
        <v>33</v>
      </c>
      <c r="O35" s="75">
        <v>34</v>
      </c>
      <c r="P35" s="75">
        <v>33</v>
      </c>
      <c r="Q35" s="75">
        <v>49</v>
      </c>
      <c r="R35" s="75">
        <v>61</v>
      </c>
      <c r="S35" s="75">
        <v>69</v>
      </c>
      <c r="T35" s="75">
        <v>97</v>
      </c>
    </row>
    <row r="36" spans="1:20" x14ac:dyDescent="0.2">
      <c r="A36" s="73">
        <v>2007</v>
      </c>
      <c r="B36" s="76">
        <v>708</v>
      </c>
      <c r="C36" s="75">
        <v>4</v>
      </c>
      <c r="D36" s="75">
        <v>4</v>
      </c>
      <c r="E36" s="75">
        <v>4</v>
      </c>
      <c r="F36" s="75">
        <v>46</v>
      </c>
      <c r="G36" s="75">
        <v>49</v>
      </c>
      <c r="H36" s="75">
        <v>37</v>
      </c>
      <c r="I36" s="75">
        <v>31</v>
      </c>
      <c r="J36" s="75">
        <v>43</v>
      </c>
      <c r="K36" s="75">
        <v>31</v>
      </c>
      <c r="L36" s="75">
        <v>34</v>
      </c>
      <c r="M36" s="75">
        <v>44</v>
      </c>
      <c r="N36" s="75">
        <v>28</v>
      </c>
      <c r="O36" s="75">
        <v>53</v>
      </c>
      <c r="P36" s="75">
        <v>47</v>
      </c>
      <c r="Q36" s="75">
        <v>50</v>
      </c>
      <c r="R36" s="75">
        <v>51</v>
      </c>
      <c r="S36" s="75">
        <v>58</v>
      </c>
      <c r="T36" s="75">
        <v>94</v>
      </c>
    </row>
    <row r="37" spans="1:20" x14ac:dyDescent="0.2">
      <c r="A37" s="73">
        <v>2008</v>
      </c>
      <c r="B37" s="76">
        <v>696</v>
      </c>
      <c r="C37" s="75">
        <v>5</v>
      </c>
      <c r="D37" s="75">
        <v>5</v>
      </c>
      <c r="E37" s="75">
        <v>6</v>
      </c>
      <c r="F37" s="75">
        <v>33</v>
      </c>
      <c r="G37" s="75">
        <v>46</v>
      </c>
      <c r="H37" s="75">
        <v>28</v>
      </c>
      <c r="I37" s="75">
        <v>41</v>
      </c>
      <c r="J37" s="75">
        <v>33</v>
      </c>
      <c r="K37" s="75">
        <v>34</v>
      </c>
      <c r="L37" s="75">
        <v>44</v>
      </c>
      <c r="M37" s="75">
        <v>45</v>
      </c>
      <c r="N37" s="75">
        <v>38</v>
      </c>
      <c r="O37" s="75">
        <v>43</v>
      </c>
      <c r="P37" s="75">
        <v>39</v>
      </c>
      <c r="Q37" s="75">
        <v>37</v>
      </c>
      <c r="R37" s="75">
        <v>62</v>
      </c>
      <c r="S37" s="75">
        <v>60</v>
      </c>
      <c r="T37" s="75">
        <v>97</v>
      </c>
    </row>
    <row r="38" spans="1:20" x14ac:dyDescent="0.2">
      <c r="A38" s="73">
        <v>2009</v>
      </c>
      <c r="B38" s="76">
        <v>744</v>
      </c>
      <c r="C38" s="75">
        <v>7</v>
      </c>
      <c r="D38" s="75">
        <v>2</v>
      </c>
      <c r="E38" s="75">
        <v>6</v>
      </c>
      <c r="F38" s="75">
        <v>37</v>
      </c>
      <c r="G38" s="75">
        <v>39</v>
      </c>
      <c r="H38" s="75">
        <v>43</v>
      </c>
      <c r="I38" s="75">
        <v>34</v>
      </c>
      <c r="J38" s="75">
        <v>45</v>
      </c>
      <c r="K38" s="75">
        <v>45</v>
      </c>
      <c r="L38" s="75">
        <v>46</v>
      </c>
      <c r="M38" s="75">
        <v>39</v>
      </c>
      <c r="N38" s="75">
        <v>29</v>
      </c>
      <c r="O38" s="75">
        <v>48</v>
      </c>
      <c r="P38" s="75">
        <v>47</v>
      </c>
      <c r="Q38" s="75">
        <v>38</v>
      </c>
      <c r="R38" s="75">
        <v>48</v>
      </c>
      <c r="S38" s="75">
        <v>89</v>
      </c>
      <c r="T38" s="75">
        <v>102</v>
      </c>
    </row>
    <row r="39" spans="1:20" ht="12.75" customHeight="1" x14ac:dyDescent="0.2">
      <c r="A39" s="57">
        <v>2010</v>
      </c>
      <c r="B39" s="76">
        <v>696</v>
      </c>
      <c r="C39" s="75">
        <v>5</v>
      </c>
      <c r="D39" s="75">
        <v>4</v>
      </c>
      <c r="E39" s="75">
        <v>2</v>
      </c>
      <c r="F39" s="75">
        <v>31</v>
      </c>
      <c r="G39" s="75">
        <v>33</v>
      </c>
      <c r="H39" s="75">
        <v>34</v>
      </c>
      <c r="I39" s="75">
        <v>25</v>
      </c>
      <c r="J39" s="75">
        <v>42</v>
      </c>
      <c r="K39" s="75">
        <v>36</v>
      </c>
      <c r="L39" s="75">
        <v>31</v>
      </c>
      <c r="M39" s="75">
        <v>34</v>
      </c>
      <c r="N39" s="75">
        <v>45</v>
      </c>
      <c r="O39" s="75">
        <v>46</v>
      </c>
      <c r="P39" s="75">
        <v>34</v>
      </c>
      <c r="Q39" s="75">
        <v>51</v>
      </c>
      <c r="R39" s="75">
        <v>55</v>
      </c>
      <c r="S39" s="75">
        <v>68</v>
      </c>
      <c r="T39" s="75">
        <v>120</v>
      </c>
    </row>
    <row r="40" spans="1:20" ht="12.75" customHeight="1" x14ac:dyDescent="0.2">
      <c r="A40" s="57" t="s">
        <v>90</v>
      </c>
      <c r="B40" s="76">
        <v>693</v>
      </c>
      <c r="C40" s="75">
        <v>7</v>
      </c>
      <c r="D40" s="75">
        <v>5</v>
      </c>
      <c r="E40" s="75">
        <v>1</v>
      </c>
      <c r="F40" s="75">
        <v>21</v>
      </c>
      <c r="G40" s="75">
        <v>27</v>
      </c>
      <c r="H40" s="75">
        <v>18</v>
      </c>
      <c r="I40" s="75">
        <v>32</v>
      </c>
      <c r="J40" s="75">
        <v>34</v>
      </c>
      <c r="K40" s="75">
        <v>28</v>
      </c>
      <c r="L40" s="75">
        <v>37</v>
      </c>
      <c r="M40" s="75">
        <v>32</v>
      </c>
      <c r="N40" s="75">
        <v>33</v>
      </c>
      <c r="O40" s="75">
        <v>39</v>
      </c>
      <c r="P40" s="75">
        <v>41</v>
      </c>
      <c r="Q40" s="75">
        <v>43</v>
      </c>
      <c r="R40" s="75">
        <v>72</v>
      </c>
      <c r="S40" s="75">
        <v>88</v>
      </c>
      <c r="T40" s="75">
        <v>135</v>
      </c>
    </row>
    <row r="41" spans="1:20" ht="12.75" customHeight="1" x14ac:dyDescent="0.2">
      <c r="A41" s="57" t="s">
        <v>92</v>
      </c>
      <c r="B41" s="74">
        <v>693</v>
      </c>
      <c r="C41" s="77">
        <v>6</v>
      </c>
      <c r="D41" s="77">
        <v>4</v>
      </c>
      <c r="E41" s="78">
        <v>0</v>
      </c>
      <c r="F41" s="77">
        <v>20</v>
      </c>
      <c r="G41" s="77">
        <v>22</v>
      </c>
      <c r="H41" s="77">
        <v>33</v>
      </c>
      <c r="I41" s="77">
        <v>33</v>
      </c>
      <c r="J41" s="77">
        <v>31</v>
      </c>
      <c r="K41" s="77">
        <v>38</v>
      </c>
      <c r="L41" s="77">
        <v>42</v>
      </c>
      <c r="M41" s="77">
        <v>32</v>
      </c>
      <c r="N41" s="77">
        <v>42</v>
      </c>
      <c r="O41" s="77">
        <v>39</v>
      </c>
      <c r="P41" s="77">
        <v>45</v>
      </c>
      <c r="Q41" s="77">
        <v>36</v>
      </c>
      <c r="R41" s="77">
        <v>62</v>
      </c>
      <c r="S41" s="77">
        <v>71</v>
      </c>
      <c r="T41" s="77">
        <v>137</v>
      </c>
    </row>
    <row r="42" spans="1:20" ht="12.75" customHeight="1" x14ac:dyDescent="0.2">
      <c r="A42" s="57" t="s">
        <v>118</v>
      </c>
      <c r="B42" s="74">
        <v>700</v>
      </c>
      <c r="C42" s="77">
        <v>4</v>
      </c>
      <c r="D42" s="77">
        <v>4</v>
      </c>
      <c r="E42" s="78">
        <v>2</v>
      </c>
      <c r="F42" s="77">
        <v>26</v>
      </c>
      <c r="G42" s="77">
        <v>27</v>
      </c>
      <c r="H42" s="77">
        <v>18</v>
      </c>
      <c r="I42" s="77">
        <v>24</v>
      </c>
      <c r="J42" s="77">
        <v>33</v>
      </c>
      <c r="K42" s="77">
        <v>46</v>
      </c>
      <c r="L42" s="77">
        <v>38</v>
      </c>
      <c r="M42" s="77">
        <v>40</v>
      </c>
      <c r="N42" s="77">
        <v>32</v>
      </c>
      <c r="O42" s="77">
        <v>42</v>
      </c>
      <c r="P42" s="77">
        <v>43</v>
      </c>
      <c r="Q42" s="77">
        <v>40</v>
      </c>
      <c r="R42" s="77">
        <v>53</v>
      </c>
      <c r="S42" s="77">
        <v>76</v>
      </c>
      <c r="T42" s="77">
        <v>152</v>
      </c>
    </row>
    <row r="43" spans="1:20" ht="12.75" customHeight="1" x14ac:dyDescent="0.2">
      <c r="A43" s="57" t="s">
        <v>123</v>
      </c>
      <c r="B43" s="74">
        <v>707</v>
      </c>
      <c r="C43" s="77">
        <v>4</v>
      </c>
      <c r="D43" s="77">
        <v>3</v>
      </c>
      <c r="E43" s="78">
        <v>7</v>
      </c>
      <c r="F43" s="77">
        <v>20</v>
      </c>
      <c r="G43" s="77">
        <v>25</v>
      </c>
      <c r="H43" s="77">
        <v>27</v>
      </c>
      <c r="I43" s="77">
        <v>25</v>
      </c>
      <c r="J43" s="77">
        <v>28</v>
      </c>
      <c r="K43" s="77">
        <v>38</v>
      </c>
      <c r="L43" s="77">
        <v>37</v>
      </c>
      <c r="M43" s="77">
        <v>39</v>
      </c>
      <c r="N43" s="77">
        <v>35</v>
      </c>
      <c r="O43" s="77">
        <v>40</v>
      </c>
      <c r="P43" s="77">
        <v>46</v>
      </c>
      <c r="Q43" s="77">
        <v>40</v>
      </c>
      <c r="R43" s="77">
        <v>58</v>
      </c>
      <c r="S43" s="77">
        <v>96</v>
      </c>
      <c r="T43" s="77">
        <v>139</v>
      </c>
    </row>
    <row r="44" spans="1:20" ht="12.75" customHeight="1" x14ac:dyDescent="0.2">
      <c r="A44" s="57" t="s">
        <v>133</v>
      </c>
      <c r="B44" s="74">
        <v>727</v>
      </c>
      <c r="C44" s="77">
        <v>5</v>
      </c>
      <c r="D44" s="77">
        <v>4</v>
      </c>
      <c r="E44" s="78">
        <v>1</v>
      </c>
      <c r="F44" s="77">
        <v>19</v>
      </c>
      <c r="G44" s="77">
        <v>24</v>
      </c>
      <c r="H44" s="77">
        <v>26</v>
      </c>
      <c r="I44" s="77">
        <v>25</v>
      </c>
      <c r="J44" s="77">
        <v>27</v>
      </c>
      <c r="K44" s="77">
        <v>33</v>
      </c>
      <c r="L44" s="77">
        <v>45</v>
      </c>
      <c r="M44" s="77">
        <v>45</v>
      </c>
      <c r="N44" s="77">
        <v>43</v>
      </c>
      <c r="O44" s="77">
        <v>36</v>
      </c>
      <c r="P44" s="77">
        <v>51</v>
      </c>
      <c r="Q44" s="77">
        <v>51</v>
      </c>
      <c r="R44" s="77">
        <v>63</v>
      </c>
      <c r="S44" s="77">
        <v>70</v>
      </c>
      <c r="T44" s="77">
        <v>159</v>
      </c>
    </row>
    <row r="45" spans="1:20" ht="12.75" customHeight="1" x14ac:dyDescent="0.2">
      <c r="A45" s="57" t="s">
        <v>136</v>
      </c>
      <c r="B45" s="74">
        <v>839</v>
      </c>
      <c r="C45" s="77">
        <v>2</v>
      </c>
      <c r="D45" s="77">
        <v>4</v>
      </c>
      <c r="E45" s="78">
        <v>3</v>
      </c>
      <c r="F45" s="77">
        <v>12</v>
      </c>
      <c r="G45" s="77">
        <v>28</v>
      </c>
      <c r="H45" s="77">
        <v>30</v>
      </c>
      <c r="I45" s="77">
        <v>38</v>
      </c>
      <c r="J45" s="77">
        <v>35</v>
      </c>
      <c r="K45" s="77">
        <v>47</v>
      </c>
      <c r="L45" s="77">
        <v>40</v>
      </c>
      <c r="M45" s="77">
        <v>35</v>
      </c>
      <c r="N45" s="77">
        <v>43</v>
      </c>
      <c r="O45" s="77">
        <v>44</v>
      </c>
      <c r="P45" s="77">
        <v>47</v>
      </c>
      <c r="Q45" s="77">
        <v>61</v>
      </c>
      <c r="R45" s="77">
        <v>78</v>
      </c>
      <c r="S45" s="77">
        <v>105</v>
      </c>
      <c r="T45" s="77">
        <v>187</v>
      </c>
    </row>
    <row r="46" spans="1:20" ht="12.75" customHeight="1" x14ac:dyDescent="0.2">
      <c r="A46" s="57" t="s">
        <v>141</v>
      </c>
      <c r="B46" s="74">
        <v>812</v>
      </c>
      <c r="C46" s="77">
        <v>9</v>
      </c>
      <c r="D46" s="77">
        <v>1</v>
      </c>
      <c r="E46" s="78">
        <v>2</v>
      </c>
      <c r="F46" s="77">
        <v>18</v>
      </c>
      <c r="G46" s="77">
        <v>16</v>
      </c>
      <c r="H46" s="77">
        <v>23</v>
      </c>
      <c r="I46" s="77">
        <v>20</v>
      </c>
      <c r="J46" s="77">
        <v>35</v>
      </c>
      <c r="K46" s="77">
        <v>32</v>
      </c>
      <c r="L46" s="77">
        <v>40</v>
      </c>
      <c r="M46" s="77">
        <v>37</v>
      </c>
      <c r="N46" s="77">
        <v>49</v>
      </c>
      <c r="O46" s="77">
        <v>49</v>
      </c>
      <c r="P46" s="77">
        <v>50</v>
      </c>
      <c r="Q46" s="77">
        <v>55</v>
      </c>
      <c r="R46" s="77">
        <v>83</v>
      </c>
      <c r="S46" s="77">
        <v>86</v>
      </c>
      <c r="T46" s="77">
        <v>207</v>
      </c>
    </row>
    <row r="47" spans="1:20" ht="12.75" customHeight="1" x14ac:dyDescent="0.2">
      <c r="A47" s="57" t="s">
        <v>144</v>
      </c>
      <c r="B47" s="74">
        <v>793</v>
      </c>
      <c r="C47" s="77">
        <v>2</v>
      </c>
      <c r="D47" s="77">
        <v>0</v>
      </c>
      <c r="E47" s="78">
        <v>1</v>
      </c>
      <c r="F47" s="77">
        <v>12</v>
      </c>
      <c r="G47" s="77">
        <v>15</v>
      </c>
      <c r="H47" s="77">
        <v>31</v>
      </c>
      <c r="I47" s="77">
        <v>26</v>
      </c>
      <c r="J47" s="77">
        <v>23</v>
      </c>
      <c r="K47" s="77">
        <v>29</v>
      </c>
      <c r="L47" s="77">
        <v>43</v>
      </c>
      <c r="M47" s="77">
        <v>43</v>
      </c>
      <c r="N47" s="77">
        <v>47</v>
      </c>
      <c r="O47" s="77">
        <v>40</v>
      </c>
      <c r="P47" s="77">
        <v>41</v>
      </c>
      <c r="Q47" s="77">
        <v>49</v>
      </c>
      <c r="R47" s="77">
        <v>72</v>
      </c>
      <c r="S47" s="77">
        <v>116</v>
      </c>
      <c r="T47" s="77">
        <v>203</v>
      </c>
    </row>
    <row r="48" spans="1:20" ht="12.75" customHeight="1" x14ac:dyDescent="0.2">
      <c r="A48" s="57" t="s">
        <v>161</v>
      </c>
      <c r="B48" s="123">
        <v>897</v>
      </c>
      <c r="C48" s="123">
        <v>5</v>
      </c>
      <c r="D48" s="123">
        <v>0</v>
      </c>
      <c r="E48" s="123">
        <v>3</v>
      </c>
      <c r="F48" s="123">
        <v>13</v>
      </c>
      <c r="G48" s="123">
        <v>19</v>
      </c>
      <c r="H48" s="123">
        <v>24</v>
      </c>
      <c r="I48" s="123">
        <v>35</v>
      </c>
      <c r="J48" s="123">
        <v>46</v>
      </c>
      <c r="K48" s="123">
        <v>60</v>
      </c>
      <c r="L48" s="123">
        <v>54</v>
      </c>
      <c r="M48" s="123">
        <v>44</v>
      </c>
      <c r="N48" s="123">
        <v>49</v>
      </c>
      <c r="O48" s="123">
        <v>42</v>
      </c>
      <c r="P48" s="123">
        <v>46</v>
      </c>
      <c r="Q48" s="123">
        <v>64</v>
      </c>
      <c r="R48" s="123">
        <v>80</v>
      </c>
      <c r="S48" s="123">
        <v>95</v>
      </c>
      <c r="T48" s="123">
        <v>218</v>
      </c>
    </row>
    <row r="49" spans="1:20" ht="12.75" customHeight="1" x14ac:dyDescent="0.2">
      <c r="A49" s="57" t="s">
        <v>162</v>
      </c>
      <c r="B49" s="123">
        <v>910</v>
      </c>
      <c r="C49" s="123">
        <v>1</v>
      </c>
      <c r="D49" s="123">
        <v>2</v>
      </c>
      <c r="E49" s="123">
        <v>6</v>
      </c>
      <c r="F49" s="123">
        <v>18</v>
      </c>
      <c r="G49" s="123">
        <v>17</v>
      </c>
      <c r="H49" s="123">
        <v>31</v>
      </c>
      <c r="I49" s="123">
        <v>32</v>
      </c>
      <c r="J49" s="123">
        <v>48</v>
      </c>
      <c r="K49" s="123">
        <v>55</v>
      </c>
      <c r="L49" s="123">
        <v>58</v>
      </c>
      <c r="M49" s="123">
        <v>46</v>
      </c>
      <c r="N49" s="123">
        <v>48</v>
      </c>
      <c r="O49" s="123">
        <v>53</v>
      </c>
      <c r="P49" s="123">
        <v>50</v>
      </c>
      <c r="Q49" s="123">
        <v>48</v>
      </c>
      <c r="R49" s="123">
        <v>74</v>
      </c>
      <c r="S49" s="123">
        <v>94</v>
      </c>
      <c r="T49" s="123">
        <v>229</v>
      </c>
    </row>
    <row r="50" spans="1:20" ht="12.75" customHeight="1" x14ac:dyDescent="0.2">
      <c r="A50" s="79"/>
      <c r="B50" s="80"/>
      <c r="C50" s="80"/>
      <c r="D50" s="80"/>
      <c r="E50" s="80"/>
      <c r="F50" s="80"/>
      <c r="G50" s="80"/>
      <c r="H50" s="80"/>
      <c r="I50" s="80"/>
      <c r="J50" s="80"/>
      <c r="K50" s="80"/>
      <c r="L50" s="80"/>
      <c r="M50" s="80"/>
      <c r="N50" s="80"/>
      <c r="O50" s="80"/>
      <c r="P50" s="80"/>
      <c r="Q50" s="80"/>
      <c r="R50" s="80"/>
      <c r="S50" s="80"/>
      <c r="T50" s="80"/>
    </row>
    <row r="51" spans="1:20" ht="12.75" customHeight="1" x14ac:dyDescent="0.2">
      <c r="A51" s="57"/>
      <c r="B51" s="78"/>
      <c r="C51" s="78"/>
      <c r="D51" s="78"/>
      <c r="E51" s="78"/>
      <c r="F51" s="78"/>
      <c r="G51" s="78"/>
      <c r="H51" s="78"/>
      <c r="I51" s="78"/>
      <c r="J51" s="78"/>
      <c r="K51" s="78"/>
      <c r="L51" s="78"/>
      <c r="M51" s="78"/>
      <c r="N51" s="78"/>
      <c r="O51" s="78"/>
      <c r="P51" s="78"/>
      <c r="Q51" s="78"/>
      <c r="R51" s="78"/>
      <c r="S51" s="78"/>
      <c r="T51" s="78"/>
    </row>
    <row r="52" spans="1:20" ht="12.75" customHeight="1" x14ac:dyDescent="0.2">
      <c r="A52" s="55" t="s">
        <v>73</v>
      </c>
      <c r="B52" s="77">
        <v>970</v>
      </c>
      <c r="C52" s="75">
        <v>7</v>
      </c>
      <c r="D52" s="75">
        <v>5</v>
      </c>
      <c r="E52" s="75">
        <v>1</v>
      </c>
      <c r="F52" s="75">
        <v>27</v>
      </c>
      <c r="G52" s="75">
        <v>51</v>
      </c>
      <c r="H52" s="75">
        <v>53</v>
      </c>
      <c r="I52" s="75">
        <v>82</v>
      </c>
      <c r="J52" s="75">
        <v>83</v>
      </c>
      <c r="K52" s="75">
        <v>85</v>
      </c>
      <c r="L52" s="75">
        <v>57</v>
      </c>
      <c r="M52" s="75">
        <v>47</v>
      </c>
      <c r="N52" s="75">
        <v>41</v>
      </c>
      <c r="O52" s="75">
        <v>43</v>
      </c>
      <c r="P52" s="75">
        <v>49</v>
      </c>
      <c r="Q52" s="75">
        <v>44</v>
      </c>
      <c r="R52" s="75">
        <v>72</v>
      </c>
      <c r="S52" s="75">
        <v>88</v>
      </c>
      <c r="T52" s="75">
        <v>135</v>
      </c>
    </row>
    <row r="53" spans="1:20" ht="12.75" customHeight="1" x14ac:dyDescent="0.2">
      <c r="A53" s="55" t="s">
        <v>91</v>
      </c>
      <c r="B53" s="77">
        <v>985</v>
      </c>
      <c r="C53" s="77">
        <v>6</v>
      </c>
      <c r="D53" s="77">
        <v>4</v>
      </c>
      <c r="E53" s="81">
        <v>0</v>
      </c>
      <c r="F53" s="77">
        <v>22</v>
      </c>
      <c r="G53" s="77">
        <v>36</v>
      </c>
      <c r="H53" s="77">
        <v>80</v>
      </c>
      <c r="I53" s="77">
        <v>77</v>
      </c>
      <c r="J53" s="77">
        <v>84</v>
      </c>
      <c r="K53" s="77">
        <v>95</v>
      </c>
      <c r="L53" s="77">
        <v>80</v>
      </c>
      <c r="M53" s="77">
        <v>48</v>
      </c>
      <c r="N53" s="77">
        <v>51</v>
      </c>
      <c r="O53" s="77">
        <v>45</v>
      </c>
      <c r="P53" s="77">
        <v>49</v>
      </c>
      <c r="Q53" s="77">
        <v>38</v>
      </c>
      <c r="R53" s="77">
        <v>62</v>
      </c>
      <c r="S53" s="77">
        <v>71</v>
      </c>
      <c r="T53" s="77">
        <v>137</v>
      </c>
    </row>
    <row r="54" spans="1:20" ht="12.75" customHeight="1" x14ac:dyDescent="0.2">
      <c r="A54" s="55" t="s">
        <v>119</v>
      </c>
      <c r="B54" s="77">
        <v>989</v>
      </c>
      <c r="C54" s="77">
        <v>4</v>
      </c>
      <c r="D54" s="77">
        <v>4</v>
      </c>
      <c r="E54" s="77">
        <v>2</v>
      </c>
      <c r="F54" s="77">
        <v>32</v>
      </c>
      <c r="G54" s="77">
        <v>37</v>
      </c>
      <c r="H54" s="77">
        <v>48</v>
      </c>
      <c r="I54" s="77">
        <v>74</v>
      </c>
      <c r="J54" s="77">
        <v>81</v>
      </c>
      <c r="K54" s="77">
        <v>100</v>
      </c>
      <c r="L54" s="77">
        <v>71</v>
      </c>
      <c r="M54" s="77">
        <v>69</v>
      </c>
      <c r="N54" s="77">
        <v>40</v>
      </c>
      <c r="O54" s="77">
        <v>55</v>
      </c>
      <c r="P54" s="77">
        <v>46</v>
      </c>
      <c r="Q54" s="77">
        <v>41</v>
      </c>
      <c r="R54" s="77">
        <v>54</v>
      </c>
      <c r="S54" s="77">
        <v>76</v>
      </c>
      <c r="T54" s="77">
        <v>155</v>
      </c>
    </row>
    <row r="55" spans="1:20" ht="12.75" customHeight="1" x14ac:dyDescent="0.2">
      <c r="A55" s="55" t="s">
        <v>124</v>
      </c>
      <c r="B55" s="74">
        <v>1031</v>
      </c>
      <c r="C55" s="82">
        <v>4</v>
      </c>
      <c r="D55" s="82">
        <v>3</v>
      </c>
      <c r="E55" s="82">
        <v>7</v>
      </c>
      <c r="F55" s="82">
        <v>24</v>
      </c>
      <c r="G55" s="82">
        <v>44</v>
      </c>
      <c r="H55" s="82">
        <v>62</v>
      </c>
      <c r="I55" s="82">
        <v>71</v>
      </c>
      <c r="J55" s="82">
        <v>89</v>
      </c>
      <c r="K55" s="82">
        <v>100</v>
      </c>
      <c r="L55" s="82">
        <v>78</v>
      </c>
      <c r="M55" s="82">
        <v>71</v>
      </c>
      <c r="N55" s="82">
        <v>47</v>
      </c>
      <c r="O55" s="82">
        <v>45</v>
      </c>
      <c r="P55" s="82">
        <v>49</v>
      </c>
      <c r="Q55" s="82">
        <v>44</v>
      </c>
      <c r="R55" s="82">
        <v>58</v>
      </c>
      <c r="S55" s="82">
        <v>96</v>
      </c>
      <c r="T55" s="82">
        <v>139</v>
      </c>
    </row>
    <row r="56" spans="1:20" ht="12.75" customHeight="1" x14ac:dyDescent="0.2">
      <c r="A56" s="55" t="s">
        <v>134</v>
      </c>
      <c r="B56" s="74">
        <v>1085</v>
      </c>
      <c r="C56" s="82">
        <v>5</v>
      </c>
      <c r="D56" s="82">
        <v>4</v>
      </c>
      <c r="E56" s="82">
        <v>1</v>
      </c>
      <c r="F56" s="82">
        <v>22</v>
      </c>
      <c r="G56" s="82">
        <v>37</v>
      </c>
      <c r="H56" s="82">
        <v>60</v>
      </c>
      <c r="I56" s="82">
        <v>89</v>
      </c>
      <c r="J56" s="82">
        <v>91</v>
      </c>
      <c r="K56" s="82">
        <v>94</v>
      </c>
      <c r="L56" s="82">
        <v>96</v>
      </c>
      <c r="M56" s="82">
        <v>84</v>
      </c>
      <c r="N56" s="82">
        <v>57</v>
      </c>
      <c r="O56" s="82">
        <v>43</v>
      </c>
      <c r="P56" s="82">
        <v>57</v>
      </c>
      <c r="Q56" s="82">
        <v>52</v>
      </c>
      <c r="R56" s="82">
        <v>64</v>
      </c>
      <c r="S56" s="82">
        <v>70</v>
      </c>
      <c r="T56" s="82">
        <v>159</v>
      </c>
    </row>
    <row r="57" spans="1:20" ht="12.75" customHeight="1" x14ac:dyDescent="0.2">
      <c r="A57" s="55" t="s">
        <v>137</v>
      </c>
      <c r="B57" s="74">
        <v>1320</v>
      </c>
      <c r="C57" s="82">
        <v>2</v>
      </c>
      <c r="D57" s="82">
        <v>4</v>
      </c>
      <c r="E57" s="82">
        <v>3</v>
      </c>
      <c r="F57" s="82">
        <v>17</v>
      </c>
      <c r="G57" s="82">
        <v>39</v>
      </c>
      <c r="H57" s="82">
        <v>81</v>
      </c>
      <c r="I57" s="82">
        <v>113</v>
      </c>
      <c r="J57" s="82">
        <v>117</v>
      </c>
      <c r="K57" s="82">
        <v>148</v>
      </c>
      <c r="L57" s="82">
        <v>111</v>
      </c>
      <c r="M57" s="82">
        <v>79</v>
      </c>
      <c r="N57" s="82">
        <v>60</v>
      </c>
      <c r="O57" s="82">
        <v>54</v>
      </c>
      <c r="P57" s="82">
        <v>56</v>
      </c>
      <c r="Q57" s="82">
        <v>64</v>
      </c>
      <c r="R57" s="82">
        <v>79</v>
      </c>
      <c r="S57" s="82">
        <v>106</v>
      </c>
      <c r="T57" s="82">
        <v>187</v>
      </c>
    </row>
    <row r="58" spans="1:20" ht="12.75" customHeight="1" x14ac:dyDescent="0.2">
      <c r="A58" s="55" t="s">
        <v>142</v>
      </c>
      <c r="B58" s="74">
        <v>1362</v>
      </c>
      <c r="C58" s="82">
        <v>9</v>
      </c>
      <c r="D58" s="82">
        <v>1</v>
      </c>
      <c r="E58" s="82">
        <v>2</v>
      </c>
      <c r="F58" s="82">
        <v>19</v>
      </c>
      <c r="G58" s="82">
        <v>33</v>
      </c>
      <c r="H58" s="82">
        <v>68</v>
      </c>
      <c r="I58" s="82">
        <v>110</v>
      </c>
      <c r="J58" s="82">
        <v>135</v>
      </c>
      <c r="K58" s="82">
        <v>136</v>
      </c>
      <c r="L58" s="82">
        <v>135</v>
      </c>
      <c r="M58" s="82">
        <v>96</v>
      </c>
      <c r="N58" s="82">
        <v>71</v>
      </c>
      <c r="O58" s="82">
        <v>60</v>
      </c>
      <c r="P58" s="82">
        <v>53</v>
      </c>
      <c r="Q58" s="82">
        <v>58</v>
      </c>
      <c r="R58" s="82">
        <v>83</v>
      </c>
      <c r="S58" s="82">
        <v>86</v>
      </c>
      <c r="T58" s="82">
        <v>207</v>
      </c>
    </row>
    <row r="59" spans="1:20" ht="12.75" customHeight="1" x14ac:dyDescent="0.2">
      <c r="A59" s="55" t="s">
        <v>145</v>
      </c>
      <c r="B59" s="74">
        <v>1511</v>
      </c>
      <c r="C59" s="82">
        <v>2</v>
      </c>
      <c r="D59" s="82">
        <v>0</v>
      </c>
      <c r="E59" s="82">
        <v>1</v>
      </c>
      <c r="F59" s="82">
        <v>26</v>
      </c>
      <c r="G59" s="82">
        <v>47</v>
      </c>
      <c r="H59" s="82">
        <v>86</v>
      </c>
      <c r="I59" s="82">
        <v>105</v>
      </c>
      <c r="J59" s="82">
        <v>152</v>
      </c>
      <c r="K59" s="82">
        <v>172</v>
      </c>
      <c r="L59" s="82">
        <v>180</v>
      </c>
      <c r="M59" s="82">
        <v>124</v>
      </c>
      <c r="N59" s="82">
        <v>76</v>
      </c>
      <c r="O59" s="82">
        <v>51</v>
      </c>
      <c r="P59" s="82">
        <v>46</v>
      </c>
      <c r="Q59" s="82">
        <v>51</v>
      </c>
      <c r="R59" s="82">
        <v>73</v>
      </c>
      <c r="S59" s="82">
        <v>116</v>
      </c>
      <c r="T59" s="82">
        <v>203</v>
      </c>
    </row>
    <row r="60" spans="1:20" ht="12.75" customHeight="1" x14ac:dyDescent="0.2">
      <c r="A60" s="55" t="s">
        <v>163</v>
      </c>
      <c r="B60" s="133">
        <v>1613</v>
      </c>
      <c r="C60" s="123">
        <v>5</v>
      </c>
      <c r="D60" s="123">
        <v>0</v>
      </c>
      <c r="E60" s="123">
        <v>3</v>
      </c>
      <c r="F60" s="123">
        <v>22</v>
      </c>
      <c r="G60" s="123">
        <v>50</v>
      </c>
      <c r="H60" s="123">
        <v>65</v>
      </c>
      <c r="I60" s="123">
        <v>105</v>
      </c>
      <c r="J60" s="123">
        <v>161</v>
      </c>
      <c r="K60" s="123">
        <v>211</v>
      </c>
      <c r="L60" s="123">
        <v>204</v>
      </c>
      <c r="M60" s="123">
        <v>132</v>
      </c>
      <c r="N60" s="123">
        <v>83</v>
      </c>
      <c r="O60" s="123">
        <v>60</v>
      </c>
      <c r="P60" s="123">
        <v>52</v>
      </c>
      <c r="Q60" s="123">
        <v>67</v>
      </c>
      <c r="R60" s="123">
        <v>80</v>
      </c>
      <c r="S60" s="123">
        <v>95</v>
      </c>
      <c r="T60" s="123">
        <v>218</v>
      </c>
    </row>
    <row r="61" spans="1:20" ht="12.75" customHeight="1" x14ac:dyDescent="0.2">
      <c r="A61" s="55" t="s">
        <v>164</v>
      </c>
      <c r="B61" s="133">
        <v>1713</v>
      </c>
      <c r="C61" s="123">
        <v>1</v>
      </c>
      <c r="D61" s="123">
        <v>2</v>
      </c>
      <c r="E61" s="123">
        <v>6</v>
      </c>
      <c r="F61" s="123">
        <v>31</v>
      </c>
      <c r="G61" s="123">
        <v>58</v>
      </c>
      <c r="H61" s="123">
        <v>108</v>
      </c>
      <c r="I61" s="123">
        <v>131</v>
      </c>
      <c r="J61" s="123">
        <v>152</v>
      </c>
      <c r="K61" s="123">
        <v>186</v>
      </c>
      <c r="L61" s="123">
        <v>209</v>
      </c>
      <c r="M61" s="123">
        <v>152</v>
      </c>
      <c r="N61" s="123">
        <v>104</v>
      </c>
      <c r="O61" s="123">
        <v>68</v>
      </c>
      <c r="P61" s="123">
        <v>57</v>
      </c>
      <c r="Q61" s="123">
        <v>50</v>
      </c>
      <c r="R61" s="123">
        <v>75</v>
      </c>
      <c r="S61" s="123">
        <v>94</v>
      </c>
      <c r="T61" s="123">
        <v>229</v>
      </c>
    </row>
    <row r="62" spans="1:20" ht="12.75" customHeight="1" x14ac:dyDescent="0.2">
      <c r="A62" s="73"/>
      <c r="B62" s="82"/>
      <c r="C62" s="82"/>
      <c r="D62" s="82"/>
      <c r="E62" s="82"/>
      <c r="F62" s="82"/>
      <c r="G62" s="82"/>
      <c r="H62" s="82"/>
      <c r="I62" s="82"/>
      <c r="J62" s="82"/>
      <c r="K62" s="82"/>
      <c r="L62" s="82"/>
      <c r="M62" s="82"/>
      <c r="N62" s="82"/>
      <c r="O62" s="82"/>
      <c r="P62" s="82"/>
      <c r="Q62" s="82"/>
      <c r="R62" s="82"/>
      <c r="S62" s="82"/>
      <c r="T62" s="82"/>
    </row>
    <row r="63" spans="1:20" ht="15" customHeight="1" x14ac:dyDescent="0.2">
      <c r="A63" s="47" t="s">
        <v>87</v>
      </c>
      <c r="B63" s="82"/>
      <c r="C63" s="82"/>
      <c r="D63" s="82"/>
      <c r="E63" s="82"/>
      <c r="F63" s="82"/>
      <c r="G63" s="82"/>
      <c r="H63" s="82"/>
      <c r="I63" s="82"/>
      <c r="J63" s="82"/>
      <c r="K63" s="82"/>
      <c r="L63" s="82"/>
      <c r="M63" s="82"/>
      <c r="N63" s="82"/>
      <c r="O63" s="82"/>
      <c r="P63" s="82"/>
      <c r="Q63" s="82"/>
      <c r="R63" s="82"/>
      <c r="S63" s="82"/>
      <c r="T63" s="82"/>
    </row>
    <row r="64" spans="1:20" ht="15" customHeight="1" x14ac:dyDescent="0.2">
      <c r="A64" s="47"/>
      <c r="B64" s="82"/>
      <c r="C64" s="82"/>
      <c r="D64" s="82"/>
      <c r="E64" s="82"/>
      <c r="F64" s="82"/>
      <c r="G64" s="82"/>
      <c r="H64" s="82"/>
      <c r="I64" s="82"/>
      <c r="J64" s="82"/>
      <c r="K64" s="82"/>
      <c r="L64" s="82"/>
      <c r="M64" s="82"/>
      <c r="N64" s="82"/>
      <c r="O64" s="82"/>
      <c r="P64" s="82"/>
      <c r="Q64" s="82"/>
      <c r="R64" s="82"/>
      <c r="S64" s="82"/>
      <c r="T64" s="82"/>
    </row>
    <row r="65" spans="1:20" ht="15" customHeight="1" x14ac:dyDescent="0.2">
      <c r="A65" s="59" t="s">
        <v>116</v>
      </c>
      <c r="B65" s="82"/>
      <c r="C65" s="82"/>
      <c r="D65" s="82"/>
      <c r="E65" s="82"/>
      <c r="F65" s="82"/>
      <c r="G65" s="82"/>
      <c r="H65" s="82"/>
      <c r="I65" s="82"/>
      <c r="J65" s="82"/>
      <c r="K65" s="82"/>
      <c r="L65" s="82"/>
      <c r="M65" s="82"/>
      <c r="N65" s="82"/>
      <c r="O65" s="82"/>
      <c r="P65" s="82"/>
      <c r="Q65" s="82"/>
      <c r="R65" s="82"/>
      <c r="S65" s="82"/>
      <c r="T65" s="82"/>
    </row>
    <row r="66" spans="1:20" ht="15" customHeight="1" thickBot="1" x14ac:dyDescent="0.25">
      <c r="A66" s="47"/>
      <c r="B66" s="72"/>
      <c r="C66" s="72"/>
      <c r="D66" s="72"/>
      <c r="E66" s="72"/>
      <c r="F66" s="72"/>
      <c r="G66" s="72"/>
      <c r="H66" s="72"/>
      <c r="I66" s="49" t="s">
        <v>22</v>
      </c>
      <c r="J66" s="72"/>
      <c r="K66" s="72"/>
      <c r="L66" s="72"/>
      <c r="M66" s="72"/>
      <c r="N66" s="72"/>
      <c r="O66" s="72"/>
      <c r="P66" s="72"/>
      <c r="Q66" s="72"/>
      <c r="R66" s="72"/>
      <c r="S66" s="72"/>
      <c r="T66" s="72"/>
    </row>
    <row r="67" spans="1:20" ht="15" customHeight="1" x14ac:dyDescent="0.2">
      <c r="A67" s="47"/>
      <c r="B67" s="60" t="s">
        <v>127</v>
      </c>
      <c r="C67" s="60" t="s">
        <v>4</v>
      </c>
      <c r="D67" s="61" t="s">
        <v>5</v>
      </c>
      <c r="E67" s="62" t="s">
        <v>6</v>
      </c>
      <c r="F67" s="60" t="s">
        <v>7</v>
      </c>
      <c r="G67" s="60" t="s">
        <v>8</v>
      </c>
      <c r="H67" s="60" t="s">
        <v>9</v>
      </c>
      <c r="I67" s="60" t="s">
        <v>10</v>
      </c>
      <c r="J67" s="60" t="s">
        <v>11</v>
      </c>
      <c r="K67" s="60" t="s">
        <v>12</v>
      </c>
      <c r="L67" s="60" t="s">
        <v>13</v>
      </c>
      <c r="M67" s="60" t="s">
        <v>14</v>
      </c>
      <c r="N67" s="60" t="s">
        <v>15</v>
      </c>
      <c r="O67" s="60" t="s">
        <v>16</v>
      </c>
      <c r="P67" s="60" t="s">
        <v>17</v>
      </c>
      <c r="Q67" s="60" t="s">
        <v>18</v>
      </c>
      <c r="R67" s="60" t="s">
        <v>19</v>
      </c>
      <c r="S67" s="60" t="s">
        <v>20</v>
      </c>
      <c r="T67" s="60" t="s">
        <v>21</v>
      </c>
    </row>
    <row r="68" spans="1:20" ht="15" customHeight="1" x14ac:dyDescent="0.2">
      <c r="A68" s="73" t="s">
        <v>115</v>
      </c>
      <c r="B68" s="83">
        <f t="shared" ref="B68:T68" si="0">AVERAGE(B8:B12)</f>
        <v>1259.8</v>
      </c>
      <c r="C68" s="83">
        <f t="shared" si="0"/>
        <v>38.200000000000003</v>
      </c>
      <c r="D68" s="83">
        <f t="shared" si="0"/>
        <v>31.2</v>
      </c>
      <c r="E68" s="83">
        <f t="shared" si="0"/>
        <v>35.4</v>
      </c>
      <c r="F68" s="83">
        <f t="shared" si="0"/>
        <v>123.4</v>
      </c>
      <c r="G68" s="83">
        <f t="shared" si="0"/>
        <v>114.4</v>
      </c>
      <c r="H68" s="83">
        <f t="shared" si="0"/>
        <v>81.2</v>
      </c>
      <c r="I68" s="83">
        <f t="shared" si="0"/>
        <v>69.2</v>
      </c>
      <c r="J68" s="83">
        <f t="shared" si="0"/>
        <v>62.8</v>
      </c>
      <c r="K68" s="83">
        <f t="shared" si="0"/>
        <v>60</v>
      </c>
      <c r="L68" s="83">
        <f t="shared" si="0"/>
        <v>67.400000000000006</v>
      </c>
      <c r="M68" s="83">
        <f t="shared" si="0"/>
        <v>68.400000000000006</v>
      </c>
      <c r="N68" s="83">
        <f t="shared" si="0"/>
        <v>75.599999999999994</v>
      </c>
      <c r="O68" s="83">
        <f t="shared" si="0"/>
        <v>68</v>
      </c>
      <c r="P68" s="83">
        <f t="shared" si="0"/>
        <v>67</v>
      </c>
      <c r="Q68" s="83">
        <f t="shared" si="0"/>
        <v>79</v>
      </c>
      <c r="R68" s="83">
        <f t="shared" si="0"/>
        <v>79</v>
      </c>
      <c r="S68" s="83">
        <f t="shared" si="0"/>
        <v>70.599999999999994</v>
      </c>
      <c r="T68" s="83">
        <f t="shared" si="0"/>
        <v>69</v>
      </c>
    </row>
    <row r="69" spans="1:20" ht="15" customHeight="1" x14ac:dyDescent="0.2">
      <c r="A69" s="73" t="s">
        <v>114</v>
      </c>
      <c r="B69" s="83">
        <f t="shared" ref="B69:T69" si="1">AVERAGE(B9:B13)</f>
        <v>1189.4000000000001</v>
      </c>
      <c r="C69" s="83">
        <f t="shared" si="1"/>
        <v>35.6</v>
      </c>
      <c r="D69" s="83">
        <f t="shared" si="1"/>
        <v>28.2</v>
      </c>
      <c r="E69" s="83">
        <f t="shared" si="1"/>
        <v>34.4</v>
      </c>
      <c r="F69" s="83">
        <f t="shared" si="1"/>
        <v>115</v>
      </c>
      <c r="G69" s="83">
        <f t="shared" si="1"/>
        <v>110.8</v>
      </c>
      <c r="H69" s="83">
        <f t="shared" si="1"/>
        <v>75.2</v>
      </c>
      <c r="I69" s="83">
        <f t="shared" si="1"/>
        <v>66.599999999999994</v>
      </c>
      <c r="J69" s="83">
        <f t="shared" si="1"/>
        <v>59.4</v>
      </c>
      <c r="K69" s="83">
        <f t="shared" si="1"/>
        <v>58.4</v>
      </c>
      <c r="L69" s="83">
        <f t="shared" si="1"/>
        <v>61.8</v>
      </c>
      <c r="M69" s="83">
        <f t="shared" si="1"/>
        <v>62.2</v>
      </c>
      <c r="N69" s="83">
        <f t="shared" si="1"/>
        <v>69.8</v>
      </c>
      <c r="O69" s="83">
        <f t="shared" si="1"/>
        <v>66.400000000000006</v>
      </c>
      <c r="P69" s="83">
        <f t="shared" si="1"/>
        <v>60.8</v>
      </c>
      <c r="Q69" s="83">
        <f t="shared" si="1"/>
        <v>77</v>
      </c>
      <c r="R69" s="83">
        <f t="shared" si="1"/>
        <v>77</v>
      </c>
      <c r="S69" s="83">
        <f t="shared" si="1"/>
        <v>64.400000000000006</v>
      </c>
      <c r="T69" s="83">
        <f t="shared" si="1"/>
        <v>66.400000000000006</v>
      </c>
    </row>
    <row r="70" spans="1:20" ht="15" customHeight="1" x14ac:dyDescent="0.2">
      <c r="A70" s="73" t="s">
        <v>113</v>
      </c>
      <c r="B70" s="83">
        <f t="shared" ref="B70:T70" si="2">AVERAGE(B10:B14)</f>
        <v>1137.2</v>
      </c>
      <c r="C70" s="83">
        <f t="shared" si="2"/>
        <v>33.4</v>
      </c>
      <c r="D70" s="83">
        <f t="shared" si="2"/>
        <v>28.4</v>
      </c>
      <c r="E70" s="83">
        <f t="shared" si="2"/>
        <v>32.799999999999997</v>
      </c>
      <c r="F70" s="83">
        <f t="shared" si="2"/>
        <v>111.2</v>
      </c>
      <c r="G70" s="83">
        <f t="shared" si="2"/>
        <v>107.6</v>
      </c>
      <c r="H70" s="83">
        <f t="shared" si="2"/>
        <v>70.599999999999994</v>
      </c>
      <c r="I70" s="83">
        <f t="shared" si="2"/>
        <v>62.8</v>
      </c>
      <c r="J70" s="83">
        <f t="shared" si="2"/>
        <v>61.2</v>
      </c>
      <c r="K70" s="83">
        <f t="shared" si="2"/>
        <v>55.8</v>
      </c>
      <c r="L70" s="83">
        <f t="shared" si="2"/>
        <v>58.4</v>
      </c>
      <c r="M70" s="83">
        <f t="shared" si="2"/>
        <v>57.4</v>
      </c>
      <c r="N70" s="83">
        <f t="shared" si="2"/>
        <v>64</v>
      </c>
      <c r="O70" s="83">
        <f t="shared" si="2"/>
        <v>64.400000000000006</v>
      </c>
      <c r="P70" s="83">
        <f t="shared" si="2"/>
        <v>54.2</v>
      </c>
      <c r="Q70" s="83">
        <f t="shared" si="2"/>
        <v>70.8</v>
      </c>
      <c r="R70" s="83">
        <f t="shared" si="2"/>
        <v>72.2</v>
      </c>
      <c r="S70" s="83">
        <f t="shared" si="2"/>
        <v>65.2</v>
      </c>
      <c r="T70" s="83">
        <f t="shared" si="2"/>
        <v>66.8</v>
      </c>
    </row>
    <row r="71" spans="1:20" ht="15" customHeight="1" x14ac:dyDescent="0.2">
      <c r="A71" s="69" t="s">
        <v>112</v>
      </c>
      <c r="B71" s="83">
        <f t="shared" ref="B71:T71" si="3">AVERAGE(B11:B15)</f>
        <v>1120.5999999999999</v>
      </c>
      <c r="C71" s="83">
        <f t="shared" si="3"/>
        <v>31.8</v>
      </c>
      <c r="D71" s="83">
        <f t="shared" si="3"/>
        <v>29.4</v>
      </c>
      <c r="E71" s="83">
        <f t="shared" si="3"/>
        <v>32.6</v>
      </c>
      <c r="F71" s="83">
        <f t="shared" si="3"/>
        <v>104.4</v>
      </c>
      <c r="G71" s="83">
        <f t="shared" si="3"/>
        <v>96.6</v>
      </c>
      <c r="H71" s="83">
        <f t="shared" si="3"/>
        <v>72.400000000000006</v>
      </c>
      <c r="I71" s="83">
        <f t="shared" si="3"/>
        <v>60.6</v>
      </c>
      <c r="J71" s="83">
        <f t="shared" si="3"/>
        <v>61.8</v>
      </c>
      <c r="K71" s="83">
        <f t="shared" si="3"/>
        <v>55.2</v>
      </c>
      <c r="L71" s="83">
        <f t="shared" si="3"/>
        <v>60.4</v>
      </c>
      <c r="M71" s="83">
        <f t="shared" si="3"/>
        <v>58.8</v>
      </c>
      <c r="N71" s="83">
        <f t="shared" si="3"/>
        <v>62.2</v>
      </c>
      <c r="O71" s="83">
        <f t="shared" si="3"/>
        <v>62</v>
      </c>
      <c r="P71" s="83">
        <f t="shared" si="3"/>
        <v>53.6</v>
      </c>
      <c r="Q71" s="83">
        <f t="shared" si="3"/>
        <v>66.8</v>
      </c>
      <c r="R71" s="83">
        <f t="shared" si="3"/>
        <v>73.8</v>
      </c>
      <c r="S71" s="83">
        <f t="shared" si="3"/>
        <v>71.599999999999994</v>
      </c>
      <c r="T71" s="83">
        <f t="shared" si="3"/>
        <v>66.599999999999994</v>
      </c>
    </row>
    <row r="72" spans="1:20" ht="15" customHeight="1" x14ac:dyDescent="0.2">
      <c r="A72" s="69" t="s">
        <v>111</v>
      </c>
      <c r="B72" s="83">
        <f t="shared" ref="B72:T72" si="4">AVERAGE(B12:B16)</f>
        <v>1081.4000000000001</v>
      </c>
      <c r="C72" s="83">
        <f t="shared" si="4"/>
        <v>31.4</v>
      </c>
      <c r="D72" s="83">
        <f t="shared" si="4"/>
        <v>29.8</v>
      </c>
      <c r="E72" s="83">
        <f t="shared" si="4"/>
        <v>29.2</v>
      </c>
      <c r="F72" s="83">
        <f t="shared" si="4"/>
        <v>92.4</v>
      </c>
      <c r="G72" s="83">
        <f t="shared" si="4"/>
        <v>94.8</v>
      </c>
      <c r="H72" s="83">
        <f t="shared" si="4"/>
        <v>72.400000000000006</v>
      </c>
      <c r="I72" s="83">
        <f t="shared" si="4"/>
        <v>56.6</v>
      </c>
      <c r="J72" s="83">
        <f t="shared" si="4"/>
        <v>59.4</v>
      </c>
      <c r="K72" s="83">
        <f t="shared" si="4"/>
        <v>55.2</v>
      </c>
      <c r="L72" s="83">
        <f t="shared" si="4"/>
        <v>59.4</v>
      </c>
      <c r="M72" s="83">
        <f t="shared" si="4"/>
        <v>54.6</v>
      </c>
      <c r="N72" s="83">
        <f t="shared" si="4"/>
        <v>58.6</v>
      </c>
      <c r="O72" s="83">
        <f t="shared" si="4"/>
        <v>60.6</v>
      </c>
      <c r="P72" s="83">
        <f t="shared" si="4"/>
        <v>51</v>
      </c>
      <c r="Q72" s="83">
        <f t="shared" si="4"/>
        <v>64.8</v>
      </c>
      <c r="R72" s="83">
        <f t="shared" si="4"/>
        <v>69.8</v>
      </c>
      <c r="S72" s="83">
        <f t="shared" si="4"/>
        <v>73.2</v>
      </c>
      <c r="T72" s="83">
        <f t="shared" si="4"/>
        <v>68.2</v>
      </c>
    </row>
    <row r="73" spans="1:20" ht="15" customHeight="1" x14ac:dyDescent="0.2">
      <c r="A73" s="69" t="s">
        <v>110</v>
      </c>
      <c r="B73" s="83">
        <f t="shared" ref="B73:T73" si="5">AVERAGE(B13:B17)</f>
        <v>1088.5999999999999</v>
      </c>
      <c r="C73" s="83">
        <f t="shared" si="5"/>
        <v>30.6</v>
      </c>
      <c r="D73" s="83">
        <f t="shared" si="5"/>
        <v>27.8</v>
      </c>
      <c r="E73" s="83">
        <f t="shared" si="5"/>
        <v>26.8</v>
      </c>
      <c r="F73" s="83">
        <f t="shared" si="5"/>
        <v>90.2</v>
      </c>
      <c r="G73" s="83">
        <f t="shared" si="5"/>
        <v>97</v>
      </c>
      <c r="H73" s="83">
        <f t="shared" si="5"/>
        <v>73.2</v>
      </c>
      <c r="I73" s="83">
        <f t="shared" si="5"/>
        <v>60.8</v>
      </c>
      <c r="J73" s="83">
        <f t="shared" si="5"/>
        <v>62</v>
      </c>
      <c r="K73" s="83">
        <f t="shared" si="5"/>
        <v>58</v>
      </c>
      <c r="L73" s="83">
        <f t="shared" si="5"/>
        <v>58.4</v>
      </c>
      <c r="M73" s="83">
        <f t="shared" si="5"/>
        <v>53.8</v>
      </c>
      <c r="N73" s="83">
        <f t="shared" si="5"/>
        <v>56.6</v>
      </c>
      <c r="O73" s="83">
        <f t="shared" si="5"/>
        <v>59.2</v>
      </c>
      <c r="P73" s="83">
        <f t="shared" si="5"/>
        <v>54.8</v>
      </c>
      <c r="Q73" s="83">
        <f t="shared" si="5"/>
        <v>65</v>
      </c>
      <c r="R73" s="83">
        <f t="shared" si="5"/>
        <v>74.400000000000006</v>
      </c>
      <c r="S73" s="83">
        <f t="shared" si="5"/>
        <v>71.599999999999994</v>
      </c>
      <c r="T73" s="83">
        <f t="shared" si="5"/>
        <v>68.400000000000006</v>
      </c>
    </row>
    <row r="74" spans="1:20" ht="15" customHeight="1" x14ac:dyDescent="0.2">
      <c r="A74" s="69" t="s">
        <v>109</v>
      </c>
      <c r="B74" s="83">
        <f t="shared" ref="B74:T74" si="6">AVERAGE(B14:B18)</f>
        <v>1050.5999999999999</v>
      </c>
      <c r="C74" s="83">
        <f t="shared" si="6"/>
        <v>25.6</v>
      </c>
      <c r="D74" s="83">
        <f t="shared" si="6"/>
        <v>23.6</v>
      </c>
      <c r="E74" s="83">
        <f t="shared" si="6"/>
        <v>24.2</v>
      </c>
      <c r="F74" s="83">
        <f t="shared" si="6"/>
        <v>85</v>
      </c>
      <c r="G74" s="83">
        <f t="shared" si="6"/>
        <v>95.8</v>
      </c>
      <c r="H74" s="83">
        <f t="shared" si="6"/>
        <v>73</v>
      </c>
      <c r="I74" s="83">
        <f t="shared" si="6"/>
        <v>57.4</v>
      </c>
      <c r="J74" s="83">
        <f t="shared" si="6"/>
        <v>60.4</v>
      </c>
      <c r="K74" s="83">
        <f t="shared" si="6"/>
        <v>59</v>
      </c>
      <c r="L74" s="83">
        <f t="shared" si="6"/>
        <v>56.2</v>
      </c>
      <c r="M74" s="83">
        <f t="shared" si="6"/>
        <v>51.4</v>
      </c>
      <c r="N74" s="83">
        <f t="shared" si="6"/>
        <v>54.4</v>
      </c>
      <c r="O74" s="83">
        <f t="shared" si="6"/>
        <v>54</v>
      </c>
      <c r="P74" s="83">
        <f t="shared" si="6"/>
        <v>54.6</v>
      </c>
      <c r="Q74" s="83">
        <f t="shared" si="6"/>
        <v>59</v>
      </c>
      <c r="R74" s="83">
        <f t="shared" si="6"/>
        <v>72</v>
      </c>
      <c r="S74" s="83">
        <f t="shared" si="6"/>
        <v>74.599999999999994</v>
      </c>
      <c r="T74" s="83">
        <f t="shared" si="6"/>
        <v>70.400000000000006</v>
      </c>
    </row>
    <row r="75" spans="1:20" ht="15" customHeight="1" x14ac:dyDescent="0.2">
      <c r="A75" s="69" t="s">
        <v>108</v>
      </c>
      <c r="B75" s="83">
        <f t="shared" ref="B75:T75" si="7">AVERAGE(B15:B19)</f>
        <v>1036.2</v>
      </c>
      <c r="C75" s="83">
        <f t="shared" si="7"/>
        <v>23</v>
      </c>
      <c r="D75" s="83">
        <f t="shared" si="7"/>
        <v>19.600000000000001</v>
      </c>
      <c r="E75" s="83">
        <f t="shared" si="7"/>
        <v>22.4</v>
      </c>
      <c r="F75" s="83">
        <f t="shared" si="7"/>
        <v>78.8</v>
      </c>
      <c r="G75" s="83">
        <f t="shared" si="7"/>
        <v>97.2</v>
      </c>
      <c r="H75" s="83">
        <f t="shared" si="7"/>
        <v>80.2</v>
      </c>
      <c r="I75" s="83">
        <f t="shared" si="7"/>
        <v>58.4</v>
      </c>
      <c r="J75" s="83">
        <f t="shared" si="7"/>
        <v>57</v>
      </c>
      <c r="K75" s="83">
        <f t="shared" si="7"/>
        <v>59.4</v>
      </c>
      <c r="L75" s="83">
        <f t="shared" si="7"/>
        <v>58.4</v>
      </c>
      <c r="M75" s="83">
        <f t="shared" si="7"/>
        <v>52</v>
      </c>
      <c r="N75" s="83">
        <f t="shared" si="7"/>
        <v>50.4</v>
      </c>
      <c r="O75" s="83">
        <f t="shared" si="7"/>
        <v>52.2</v>
      </c>
      <c r="P75" s="83">
        <f t="shared" si="7"/>
        <v>57.2</v>
      </c>
      <c r="Q75" s="83">
        <f t="shared" si="7"/>
        <v>53.4</v>
      </c>
      <c r="R75" s="83">
        <f t="shared" si="7"/>
        <v>73.400000000000006</v>
      </c>
      <c r="S75" s="83">
        <f t="shared" si="7"/>
        <v>71</v>
      </c>
      <c r="T75" s="83">
        <f t="shared" si="7"/>
        <v>72.2</v>
      </c>
    </row>
    <row r="76" spans="1:20" ht="15" customHeight="1" x14ac:dyDescent="0.2">
      <c r="A76" s="69" t="s">
        <v>107</v>
      </c>
      <c r="B76" s="83">
        <f t="shared" ref="B76:T76" si="8">AVERAGE(B16:B20)</f>
        <v>986.6</v>
      </c>
      <c r="C76" s="83">
        <f t="shared" si="8"/>
        <v>22.4</v>
      </c>
      <c r="D76" s="83">
        <f t="shared" si="8"/>
        <v>18</v>
      </c>
      <c r="E76" s="83">
        <f t="shared" si="8"/>
        <v>20.2</v>
      </c>
      <c r="F76" s="83">
        <f t="shared" si="8"/>
        <v>76</v>
      </c>
      <c r="G76" s="83">
        <f t="shared" si="8"/>
        <v>96.4</v>
      </c>
      <c r="H76" s="83">
        <f t="shared" si="8"/>
        <v>75.400000000000006</v>
      </c>
      <c r="I76" s="83">
        <f t="shared" si="8"/>
        <v>53.2</v>
      </c>
      <c r="J76" s="83">
        <f t="shared" si="8"/>
        <v>54.4</v>
      </c>
      <c r="K76" s="83">
        <f t="shared" si="8"/>
        <v>56.4</v>
      </c>
      <c r="L76" s="83">
        <f t="shared" si="8"/>
        <v>51</v>
      </c>
      <c r="M76" s="83">
        <f t="shared" si="8"/>
        <v>48.6</v>
      </c>
      <c r="N76" s="83">
        <f t="shared" si="8"/>
        <v>43.8</v>
      </c>
      <c r="O76" s="83">
        <f t="shared" si="8"/>
        <v>51.8</v>
      </c>
      <c r="P76" s="83">
        <f t="shared" si="8"/>
        <v>54.4</v>
      </c>
      <c r="Q76" s="83">
        <f t="shared" si="8"/>
        <v>51.6</v>
      </c>
      <c r="R76" s="83">
        <f t="shared" si="8"/>
        <v>73</v>
      </c>
      <c r="S76" s="83">
        <f t="shared" si="8"/>
        <v>64.8</v>
      </c>
      <c r="T76" s="83">
        <f t="shared" si="8"/>
        <v>75.2</v>
      </c>
    </row>
    <row r="77" spans="1:20" ht="15" customHeight="1" x14ac:dyDescent="0.2">
      <c r="A77" s="69" t="s">
        <v>106</v>
      </c>
      <c r="B77" s="83">
        <f t="shared" ref="B77:T77" si="9">AVERAGE(B17:B21)</f>
        <v>947.4</v>
      </c>
      <c r="C77" s="83">
        <f t="shared" si="9"/>
        <v>20.399999999999999</v>
      </c>
      <c r="D77" s="83">
        <f t="shared" si="9"/>
        <v>14.2</v>
      </c>
      <c r="E77" s="83">
        <f t="shared" si="9"/>
        <v>18.2</v>
      </c>
      <c r="F77" s="83">
        <f t="shared" si="9"/>
        <v>72</v>
      </c>
      <c r="G77" s="83">
        <f t="shared" si="9"/>
        <v>92.6</v>
      </c>
      <c r="H77" s="83">
        <f t="shared" si="9"/>
        <v>74.8</v>
      </c>
      <c r="I77" s="83">
        <f t="shared" si="9"/>
        <v>57.6</v>
      </c>
      <c r="J77" s="83">
        <f t="shared" si="9"/>
        <v>50.2</v>
      </c>
      <c r="K77" s="83">
        <f t="shared" si="9"/>
        <v>52.8</v>
      </c>
      <c r="L77" s="83">
        <f t="shared" si="9"/>
        <v>50.2</v>
      </c>
      <c r="M77" s="83">
        <f t="shared" si="9"/>
        <v>49.8</v>
      </c>
      <c r="N77" s="83">
        <f t="shared" si="9"/>
        <v>42</v>
      </c>
      <c r="O77" s="83">
        <f t="shared" si="9"/>
        <v>46.8</v>
      </c>
      <c r="P77" s="83">
        <f t="shared" si="9"/>
        <v>53</v>
      </c>
      <c r="Q77" s="83">
        <f t="shared" si="9"/>
        <v>47.8</v>
      </c>
      <c r="R77" s="83">
        <f t="shared" si="9"/>
        <v>69.599999999999994</v>
      </c>
      <c r="S77" s="83">
        <f t="shared" si="9"/>
        <v>59.8</v>
      </c>
      <c r="T77" s="83">
        <f t="shared" si="9"/>
        <v>75.599999999999994</v>
      </c>
    </row>
    <row r="78" spans="1:20" ht="15" customHeight="1" x14ac:dyDescent="0.2">
      <c r="A78" s="69" t="s">
        <v>105</v>
      </c>
      <c r="B78" s="83">
        <f t="shared" ref="B78:T78" si="10">AVERAGE(B18:B22)</f>
        <v>865.4</v>
      </c>
      <c r="C78" s="83">
        <f t="shared" si="10"/>
        <v>19.2</v>
      </c>
      <c r="D78" s="83">
        <f t="shared" si="10"/>
        <v>12</v>
      </c>
      <c r="E78" s="83">
        <f t="shared" si="10"/>
        <v>16</v>
      </c>
      <c r="F78" s="83">
        <f t="shared" si="10"/>
        <v>59.2</v>
      </c>
      <c r="G78" s="83">
        <f t="shared" si="10"/>
        <v>84.2</v>
      </c>
      <c r="H78" s="83">
        <f t="shared" si="10"/>
        <v>68.400000000000006</v>
      </c>
      <c r="I78" s="83">
        <f t="shared" si="10"/>
        <v>53.4</v>
      </c>
      <c r="J78" s="83">
        <f t="shared" si="10"/>
        <v>44.6</v>
      </c>
      <c r="K78" s="83">
        <f t="shared" si="10"/>
        <v>47.4</v>
      </c>
      <c r="L78" s="83">
        <f t="shared" si="10"/>
        <v>48.8</v>
      </c>
      <c r="M78" s="83">
        <f t="shared" si="10"/>
        <v>44.8</v>
      </c>
      <c r="N78" s="83">
        <f t="shared" si="10"/>
        <v>37.200000000000003</v>
      </c>
      <c r="O78" s="83">
        <f t="shared" si="10"/>
        <v>41.8</v>
      </c>
      <c r="P78" s="83">
        <f t="shared" si="10"/>
        <v>49.6</v>
      </c>
      <c r="Q78" s="83">
        <f t="shared" si="10"/>
        <v>46.8</v>
      </c>
      <c r="R78" s="83">
        <f t="shared" si="10"/>
        <v>60.6</v>
      </c>
      <c r="S78" s="83">
        <f t="shared" si="10"/>
        <v>57.4</v>
      </c>
      <c r="T78" s="83">
        <f t="shared" si="10"/>
        <v>74</v>
      </c>
    </row>
    <row r="79" spans="1:20" ht="15" customHeight="1" x14ac:dyDescent="0.2">
      <c r="A79" s="69" t="s">
        <v>104</v>
      </c>
      <c r="B79" s="83">
        <f t="shared" ref="B79:T79" si="11">AVERAGE(B19:B23)</f>
        <v>838.6</v>
      </c>
      <c r="C79" s="83">
        <f t="shared" si="11"/>
        <v>18.8</v>
      </c>
      <c r="D79" s="83">
        <f t="shared" si="11"/>
        <v>11.6</v>
      </c>
      <c r="E79" s="83">
        <f t="shared" si="11"/>
        <v>16.600000000000001</v>
      </c>
      <c r="F79" s="83">
        <f t="shared" si="11"/>
        <v>54.2</v>
      </c>
      <c r="G79" s="83">
        <f t="shared" si="11"/>
        <v>74.2</v>
      </c>
      <c r="H79" s="83">
        <f t="shared" si="11"/>
        <v>65.8</v>
      </c>
      <c r="I79" s="83">
        <f t="shared" si="11"/>
        <v>54.2</v>
      </c>
      <c r="J79" s="83">
        <f t="shared" si="11"/>
        <v>44.4</v>
      </c>
      <c r="K79" s="83">
        <f t="shared" si="11"/>
        <v>45</v>
      </c>
      <c r="L79" s="83">
        <f t="shared" si="11"/>
        <v>48.4</v>
      </c>
      <c r="M79" s="83">
        <f t="shared" si="11"/>
        <v>45.4</v>
      </c>
      <c r="N79" s="83">
        <f t="shared" si="11"/>
        <v>36.799999999999997</v>
      </c>
      <c r="O79" s="83">
        <f t="shared" si="11"/>
        <v>40.799999999999997</v>
      </c>
      <c r="P79" s="83">
        <f t="shared" si="11"/>
        <v>48.8</v>
      </c>
      <c r="Q79" s="83">
        <f t="shared" si="11"/>
        <v>48.2</v>
      </c>
      <c r="R79" s="83">
        <f t="shared" si="11"/>
        <v>55.4</v>
      </c>
      <c r="S79" s="83">
        <f t="shared" si="11"/>
        <v>57.8</v>
      </c>
      <c r="T79" s="83">
        <f t="shared" si="11"/>
        <v>72.2</v>
      </c>
    </row>
    <row r="80" spans="1:20" ht="15" customHeight="1" x14ac:dyDescent="0.2">
      <c r="A80" s="69" t="s">
        <v>102</v>
      </c>
      <c r="B80" s="83">
        <f t="shared" ref="B80:T80" si="12">AVERAGE(B20:B24)</f>
        <v>790.8</v>
      </c>
      <c r="C80" s="83">
        <f t="shared" si="12"/>
        <v>17</v>
      </c>
      <c r="D80" s="83">
        <f t="shared" si="12"/>
        <v>10.8</v>
      </c>
      <c r="E80" s="83">
        <f t="shared" si="12"/>
        <v>15</v>
      </c>
      <c r="F80" s="83">
        <f t="shared" si="12"/>
        <v>50.8</v>
      </c>
      <c r="G80" s="83">
        <f t="shared" si="12"/>
        <v>65.2</v>
      </c>
      <c r="H80" s="83">
        <f t="shared" si="12"/>
        <v>61</v>
      </c>
      <c r="I80" s="83">
        <f t="shared" si="12"/>
        <v>52.6</v>
      </c>
      <c r="J80" s="83">
        <f t="shared" si="12"/>
        <v>38.799999999999997</v>
      </c>
      <c r="K80" s="83">
        <f t="shared" si="12"/>
        <v>41.6</v>
      </c>
      <c r="L80" s="83">
        <f t="shared" si="12"/>
        <v>47</v>
      </c>
      <c r="M80" s="83">
        <f t="shared" si="12"/>
        <v>43.4</v>
      </c>
      <c r="N80" s="83">
        <f t="shared" si="12"/>
        <v>37.200000000000003</v>
      </c>
      <c r="O80" s="83">
        <f t="shared" si="12"/>
        <v>40</v>
      </c>
      <c r="P80" s="83">
        <f t="shared" si="12"/>
        <v>48.6</v>
      </c>
      <c r="Q80" s="83">
        <f t="shared" si="12"/>
        <v>47.2</v>
      </c>
      <c r="R80" s="83">
        <f t="shared" si="12"/>
        <v>49.2</v>
      </c>
      <c r="S80" s="83">
        <f t="shared" si="12"/>
        <v>54.8</v>
      </c>
      <c r="T80" s="83">
        <f t="shared" si="12"/>
        <v>70.599999999999994</v>
      </c>
    </row>
    <row r="81" spans="1:20" ht="15" customHeight="1" x14ac:dyDescent="0.2">
      <c r="A81" s="69" t="s">
        <v>101</v>
      </c>
      <c r="B81" s="83">
        <f t="shared" ref="B81:T81" si="13">AVERAGE(B21:B25)</f>
        <v>758.4</v>
      </c>
      <c r="C81" s="83">
        <f t="shared" si="13"/>
        <v>13.2</v>
      </c>
      <c r="D81" s="83">
        <f t="shared" si="13"/>
        <v>7.4</v>
      </c>
      <c r="E81" s="83">
        <f t="shared" si="13"/>
        <v>14.6</v>
      </c>
      <c r="F81" s="83">
        <f t="shared" si="13"/>
        <v>46</v>
      </c>
      <c r="G81" s="83">
        <f t="shared" si="13"/>
        <v>57</v>
      </c>
      <c r="H81" s="83">
        <f t="shared" si="13"/>
        <v>60.4</v>
      </c>
      <c r="I81" s="83">
        <f t="shared" si="13"/>
        <v>54.2</v>
      </c>
      <c r="J81" s="83">
        <f t="shared" si="13"/>
        <v>38.200000000000003</v>
      </c>
      <c r="K81" s="83">
        <f t="shared" si="13"/>
        <v>39.4</v>
      </c>
      <c r="L81" s="83">
        <f t="shared" si="13"/>
        <v>48.4</v>
      </c>
      <c r="M81" s="83">
        <f t="shared" si="13"/>
        <v>41.6</v>
      </c>
      <c r="N81" s="83">
        <f t="shared" si="13"/>
        <v>40.200000000000003</v>
      </c>
      <c r="O81" s="83">
        <f t="shared" si="13"/>
        <v>37.6</v>
      </c>
      <c r="P81" s="83">
        <f t="shared" si="13"/>
        <v>47.4</v>
      </c>
      <c r="Q81" s="83">
        <f t="shared" si="13"/>
        <v>46.4</v>
      </c>
      <c r="R81" s="83">
        <f t="shared" si="13"/>
        <v>41</v>
      </c>
      <c r="S81" s="83">
        <f t="shared" si="13"/>
        <v>55.2</v>
      </c>
      <c r="T81" s="83">
        <f t="shared" si="13"/>
        <v>70</v>
      </c>
    </row>
    <row r="82" spans="1:20" ht="15" customHeight="1" x14ac:dyDescent="0.2">
      <c r="A82" s="69" t="s">
        <v>100</v>
      </c>
      <c r="B82" s="83">
        <f t="shared" ref="B82:T82" si="14">AVERAGE(B22:B26)</f>
        <v>730.6</v>
      </c>
      <c r="C82" s="83">
        <f t="shared" si="14"/>
        <v>11.6</v>
      </c>
      <c r="D82" s="83">
        <f t="shared" si="14"/>
        <v>8.1999999999999993</v>
      </c>
      <c r="E82" s="83">
        <f t="shared" si="14"/>
        <v>13.8</v>
      </c>
      <c r="F82" s="83">
        <f t="shared" si="14"/>
        <v>44</v>
      </c>
      <c r="G82" s="83">
        <f t="shared" si="14"/>
        <v>51.6</v>
      </c>
      <c r="H82" s="83">
        <f t="shared" si="14"/>
        <v>55.4</v>
      </c>
      <c r="I82" s="83">
        <f t="shared" si="14"/>
        <v>51.6</v>
      </c>
      <c r="J82" s="83">
        <f t="shared" si="14"/>
        <v>38.200000000000003</v>
      </c>
      <c r="K82" s="83">
        <f t="shared" si="14"/>
        <v>34.6</v>
      </c>
      <c r="L82" s="83">
        <f t="shared" si="14"/>
        <v>46.4</v>
      </c>
      <c r="M82" s="83">
        <f t="shared" si="14"/>
        <v>40.799999999999997</v>
      </c>
      <c r="N82" s="83">
        <f t="shared" si="14"/>
        <v>38</v>
      </c>
      <c r="O82" s="83">
        <f t="shared" si="14"/>
        <v>39.4</v>
      </c>
      <c r="P82" s="83">
        <f t="shared" si="14"/>
        <v>43.6</v>
      </c>
      <c r="Q82" s="83">
        <f t="shared" si="14"/>
        <v>46.6</v>
      </c>
      <c r="R82" s="83">
        <f t="shared" si="14"/>
        <v>42</v>
      </c>
      <c r="S82" s="83">
        <f t="shared" si="14"/>
        <v>57.2</v>
      </c>
      <c r="T82" s="83">
        <f t="shared" si="14"/>
        <v>67.400000000000006</v>
      </c>
    </row>
    <row r="83" spans="1:20" ht="15" customHeight="1" x14ac:dyDescent="0.2">
      <c r="A83" s="69" t="s">
        <v>99</v>
      </c>
      <c r="B83" s="83">
        <f t="shared" ref="B83:T83" si="15">AVERAGE(B23:B27)</f>
        <v>723.4</v>
      </c>
      <c r="C83" s="83">
        <f t="shared" si="15"/>
        <v>10.4</v>
      </c>
      <c r="D83" s="83">
        <f t="shared" si="15"/>
        <v>8.4</v>
      </c>
      <c r="E83" s="83">
        <f t="shared" si="15"/>
        <v>15</v>
      </c>
      <c r="F83" s="83">
        <f t="shared" si="15"/>
        <v>47.6</v>
      </c>
      <c r="G83" s="83">
        <f t="shared" si="15"/>
        <v>46.6</v>
      </c>
      <c r="H83" s="83">
        <f t="shared" si="15"/>
        <v>54.4</v>
      </c>
      <c r="I83" s="83">
        <f t="shared" si="15"/>
        <v>49.2</v>
      </c>
      <c r="J83" s="83">
        <f t="shared" si="15"/>
        <v>37.6</v>
      </c>
      <c r="K83" s="83">
        <f t="shared" si="15"/>
        <v>34</v>
      </c>
      <c r="L83" s="83">
        <f t="shared" si="15"/>
        <v>43.4</v>
      </c>
      <c r="M83" s="83">
        <f t="shared" si="15"/>
        <v>40.6</v>
      </c>
      <c r="N83" s="83">
        <f t="shared" si="15"/>
        <v>42.2</v>
      </c>
      <c r="O83" s="83">
        <f t="shared" si="15"/>
        <v>40.200000000000003</v>
      </c>
      <c r="P83" s="83">
        <f t="shared" si="15"/>
        <v>40.6</v>
      </c>
      <c r="Q83" s="83">
        <f t="shared" si="15"/>
        <v>43</v>
      </c>
      <c r="R83" s="83">
        <f t="shared" si="15"/>
        <v>42.4</v>
      </c>
      <c r="S83" s="83">
        <f t="shared" si="15"/>
        <v>56.8</v>
      </c>
      <c r="T83" s="83">
        <f t="shared" si="15"/>
        <v>70.8</v>
      </c>
    </row>
    <row r="84" spans="1:20" ht="15" customHeight="1" x14ac:dyDescent="0.2">
      <c r="A84" s="69" t="s">
        <v>98</v>
      </c>
      <c r="B84" s="83">
        <f t="shared" ref="B84:T84" si="16">AVERAGE(B24:B28)</f>
        <v>708</v>
      </c>
      <c r="C84" s="83">
        <f t="shared" si="16"/>
        <v>9.1999999999999993</v>
      </c>
      <c r="D84" s="83">
        <f t="shared" si="16"/>
        <v>9</v>
      </c>
      <c r="E84" s="83">
        <f t="shared" si="16"/>
        <v>13.2</v>
      </c>
      <c r="F84" s="83">
        <f t="shared" si="16"/>
        <v>45.4</v>
      </c>
      <c r="G84" s="83">
        <f t="shared" si="16"/>
        <v>48</v>
      </c>
      <c r="H84" s="83">
        <f t="shared" si="16"/>
        <v>50.6</v>
      </c>
      <c r="I84" s="83">
        <f t="shared" si="16"/>
        <v>44.8</v>
      </c>
      <c r="J84" s="83">
        <f t="shared" si="16"/>
        <v>37</v>
      </c>
      <c r="K84" s="83">
        <f t="shared" si="16"/>
        <v>32.6</v>
      </c>
      <c r="L84" s="83">
        <f t="shared" si="16"/>
        <v>42.4</v>
      </c>
      <c r="M84" s="83">
        <f t="shared" si="16"/>
        <v>41</v>
      </c>
      <c r="N84" s="83">
        <f t="shared" si="16"/>
        <v>40.799999999999997</v>
      </c>
      <c r="O84" s="83">
        <f t="shared" si="16"/>
        <v>38.6</v>
      </c>
      <c r="P84" s="83">
        <f t="shared" si="16"/>
        <v>38</v>
      </c>
      <c r="Q84" s="83">
        <f t="shared" si="16"/>
        <v>43.2</v>
      </c>
      <c r="R84" s="83">
        <f t="shared" si="16"/>
        <v>46.4</v>
      </c>
      <c r="S84" s="83">
        <f t="shared" si="16"/>
        <v>51.4</v>
      </c>
      <c r="T84" s="83">
        <f t="shared" si="16"/>
        <v>76.2</v>
      </c>
    </row>
    <row r="85" spans="1:20" ht="15" customHeight="1" x14ac:dyDescent="0.2">
      <c r="A85" s="69" t="s">
        <v>97</v>
      </c>
      <c r="B85" s="83">
        <f t="shared" ref="B85:T85" si="17">AVERAGE(B25:B29)</f>
        <v>704.4</v>
      </c>
      <c r="C85" s="83">
        <f t="shared" si="17"/>
        <v>9.6</v>
      </c>
      <c r="D85" s="83">
        <f t="shared" si="17"/>
        <v>8.8000000000000007</v>
      </c>
      <c r="E85" s="83">
        <f t="shared" si="17"/>
        <v>12</v>
      </c>
      <c r="F85" s="83">
        <f t="shared" si="17"/>
        <v>41.4</v>
      </c>
      <c r="G85" s="83">
        <f t="shared" si="17"/>
        <v>44.6</v>
      </c>
      <c r="H85" s="83">
        <f t="shared" si="17"/>
        <v>44.2</v>
      </c>
      <c r="I85" s="83">
        <f t="shared" si="17"/>
        <v>42.6</v>
      </c>
      <c r="J85" s="83">
        <f t="shared" si="17"/>
        <v>40.4</v>
      </c>
      <c r="K85" s="83">
        <f t="shared" si="17"/>
        <v>34.4</v>
      </c>
      <c r="L85" s="83">
        <f t="shared" si="17"/>
        <v>39.200000000000003</v>
      </c>
      <c r="M85" s="83">
        <f t="shared" si="17"/>
        <v>41.6</v>
      </c>
      <c r="N85" s="83">
        <f t="shared" si="17"/>
        <v>39.200000000000003</v>
      </c>
      <c r="O85" s="83">
        <f t="shared" si="17"/>
        <v>38.200000000000003</v>
      </c>
      <c r="P85" s="83">
        <f t="shared" si="17"/>
        <v>36.4</v>
      </c>
      <c r="Q85" s="83">
        <f t="shared" si="17"/>
        <v>46.2</v>
      </c>
      <c r="R85" s="83">
        <f t="shared" si="17"/>
        <v>51.6</v>
      </c>
      <c r="S85" s="83">
        <f t="shared" si="17"/>
        <v>54.2</v>
      </c>
      <c r="T85" s="83">
        <f t="shared" si="17"/>
        <v>79.599999999999994</v>
      </c>
    </row>
    <row r="86" spans="1:20" ht="15" customHeight="1" x14ac:dyDescent="0.2">
      <c r="A86" s="69" t="s">
        <v>96</v>
      </c>
      <c r="B86" s="83">
        <f t="shared" ref="B86:T86" si="18">AVERAGE(B26:B30)</f>
        <v>708.4</v>
      </c>
      <c r="C86" s="83">
        <f t="shared" si="18"/>
        <v>9</v>
      </c>
      <c r="D86" s="83">
        <f t="shared" si="18"/>
        <v>9.6</v>
      </c>
      <c r="E86" s="83">
        <f t="shared" si="18"/>
        <v>11.6</v>
      </c>
      <c r="F86" s="83">
        <f t="shared" si="18"/>
        <v>40.6</v>
      </c>
      <c r="G86" s="83">
        <f t="shared" si="18"/>
        <v>42.4</v>
      </c>
      <c r="H86" s="83">
        <f t="shared" si="18"/>
        <v>40</v>
      </c>
      <c r="I86" s="83">
        <f t="shared" si="18"/>
        <v>46.2</v>
      </c>
      <c r="J86" s="83">
        <f t="shared" si="18"/>
        <v>43.2</v>
      </c>
      <c r="K86" s="83">
        <f t="shared" si="18"/>
        <v>38.4</v>
      </c>
      <c r="L86" s="83">
        <f t="shared" si="18"/>
        <v>39.4</v>
      </c>
      <c r="M86" s="83">
        <f t="shared" si="18"/>
        <v>41.4</v>
      </c>
      <c r="N86" s="83">
        <f t="shared" si="18"/>
        <v>40</v>
      </c>
      <c r="O86" s="83">
        <f t="shared" si="18"/>
        <v>39.799999999999997</v>
      </c>
      <c r="P86" s="83">
        <f t="shared" si="18"/>
        <v>35.6</v>
      </c>
      <c r="Q86" s="83">
        <f t="shared" si="18"/>
        <v>44.6</v>
      </c>
      <c r="R86" s="83">
        <f t="shared" si="18"/>
        <v>56.8</v>
      </c>
      <c r="S86" s="83">
        <f t="shared" si="18"/>
        <v>51.4</v>
      </c>
      <c r="T86" s="83">
        <f t="shared" si="18"/>
        <v>78.400000000000006</v>
      </c>
    </row>
    <row r="87" spans="1:20" ht="15" customHeight="1" x14ac:dyDescent="0.2">
      <c r="A87" s="69" t="s">
        <v>95</v>
      </c>
      <c r="B87" s="83">
        <f t="shared" ref="B87:T87" si="19">AVERAGE(B27:B31)</f>
        <v>710.2</v>
      </c>
      <c r="C87" s="83">
        <f t="shared" si="19"/>
        <v>9</v>
      </c>
      <c r="D87" s="83">
        <f t="shared" si="19"/>
        <v>8.4</v>
      </c>
      <c r="E87" s="83">
        <f t="shared" si="19"/>
        <v>12.2</v>
      </c>
      <c r="F87" s="83">
        <f t="shared" si="19"/>
        <v>39.200000000000003</v>
      </c>
      <c r="G87" s="83">
        <f t="shared" si="19"/>
        <v>38.799999999999997</v>
      </c>
      <c r="H87" s="83">
        <f t="shared" si="19"/>
        <v>37.4</v>
      </c>
      <c r="I87" s="83">
        <f t="shared" si="19"/>
        <v>43.6</v>
      </c>
      <c r="J87" s="83">
        <f t="shared" si="19"/>
        <v>44</v>
      </c>
      <c r="K87" s="83">
        <f t="shared" si="19"/>
        <v>39.4</v>
      </c>
      <c r="L87" s="83">
        <f t="shared" si="19"/>
        <v>38.6</v>
      </c>
      <c r="M87" s="83">
        <f t="shared" si="19"/>
        <v>39.4</v>
      </c>
      <c r="N87" s="83">
        <f t="shared" si="19"/>
        <v>41</v>
      </c>
      <c r="O87" s="83">
        <f t="shared" si="19"/>
        <v>40.799999999999997</v>
      </c>
      <c r="P87" s="83">
        <f t="shared" si="19"/>
        <v>37.200000000000003</v>
      </c>
      <c r="Q87" s="83">
        <f t="shared" si="19"/>
        <v>46.8</v>
      </c>
      <c r="R87" s="83">
        <f t="shared" si="19"/>
        <v>57.4</v>
      </c>
      <c r="S87" s="83">
        <f t="shared" si="19"/>
        <v>53.4</v>
      </c>
      <c r="T87" s="83">
        <f t="shared" si="19"/>
        <v>83.4</v>
      </c>
    </row>
    <row r="88" spans="1:20" ht="15" customHeight="1" x14ac:dyDescent="0.2">
      <c r="A88" s="69" t="s">
        <v>94</v>
      </c>
      <c r="B88" s="83">
        <f t="shared" ref="B88:T88" si="20">AVERAGE(B28:B32)</f>
        <v>711.6</v>
      </c>
      <c r="C88" s="83">
        <f t="shared" si="20"/>
        <v>7.2</v>
      </c>
      <c r="D88" s="83">
        <f t="shared" si="20"/>
        <v>7</v>
      </c>
      <c r="E88" s="83">
        <f t="shared" si="20"/>
        <v>10.4</v>
      </c>
      <c r="F88" s="83">
        <f t="shared" si="20"/>
        <v>37.4</v>
      </c>
      <c r="G88" s="83">
        <f t="shared" si="20"/>
        <v>39.200000000000003</v>
      </c>
      <c r="H88" s="83">
        <f t="shared" si="20"/>
        <v>36.799999999999997</v>
      </c>
      <c r="I88" s="83">
        <f t="shared" si="20"/>
        <v>42.6</v>
      </c>
      <c r="J88" s="83">
        <f t="shared" si="20"/>
        <v>43.6</v>
      </c>
      <c r="K88" s="83">
        <f t="shared" si="20"/>
        <v>39</v>
      </c>
      <c r="L88" s="83">
        <f t="shared" si="20"/>
        <v>39.799999999999997</v>
      </c>
      <c r="M88" s="83">
        <f t="shared" si="20"/>
        <v>40.6</v>
      </c>
      <c r="N88" s="83">
        <f t="shared" si="20"/>
        <v>39</v>
      </c>
      <c r="O88" s="83">
        <f t="shared" si="20"/>
        <v>40.200000000000003</v>
      </c>
      <c r="P88" s="83">
        <f t="shared" si="20"/>
        <v>39.799999999999997</v>
      </c>
      <c r="Q88" s="83">
        <f t="shared" si="20"/>
        <v>45.8</v>
      </c>
      <c r="R88" s="83">
        <f t="shared" si="20"/>
        <v>60.8</v>
      </c>
      <c r="S88" s="83">
        <f t="shared" si="20"/>
        <v>57.6</v>
      </c>
      <c r="T88" s="83">
        <f t="shared" si="20"/>
        <v>84.6</v>
      </c>
    </row>
    <row r="89" spans="1:20" ht="15" customHeight="1" x14ac:dyDescent="0.2">
      <c r="A89" s="69" t="s">
        <v>60</v>
      </c>
      <c r="B89" s="83">
        <f t="shared" ref="B89:T102" si="21">AVERAGE(B29:B33)</f>
        <v>723.8</v>
      </c>
      <c r="C89" s="83">
        <f t="shared" si="21"/>
        <v>6.6</v>
      </c>
      <c r="D89" s="83">
        <f t="shared" si="21"/>
        <v>6.8</v>
      </c>
      <c r="E89" s="83">
        <f t="shared" si="21"/>
        <v>9.1999999999999993</v>
      </c>
      <c r="F89" s="83">
        <f t="shared" si="21"/>
        <v>36.4</v>
      </c>
      <c r="G89" s="83">
        <f t="shared" si="21"/>
        <v>38</v>
      </c>
      <c r="H89" s="83">
        <f t="shared" si="21"/>
        <v>36.200000000000003</v>
      </c>
      <c r="I89" s="83">
        <f t="shared" si="21"/>
        <v>42.6</v>
      </c>
      <c r="J89" s="83">
        <f t="shared" si="21"/>
        <v>41.8</v>
      </c>
      <c r="K89" s="83">
        <f t="shared" si="21"/>
        <v>42</v>
      </c>
      <c r="L89" s="83">
        <f t="shared" si="21"/>
        <v>40.6</v>
      </c>
      <c r="M89" s="83">
        <f t="shared" si="21"/>
        <v>40.4</v>
      </c>
      <c r="N89" s="83">
        <f t="shared" si="21"/>
        <v>40.6</v>
      </c>
      <c r="O89" s="83">
        <f t="shared" si="21"/>
        <v>45.2</v>
      </c>
      <c r="P89" s="83">
        <f t="shared" si="21"/>
        <v>41</v>
      </c>
      <c r="Q89" s="83">
        <f t="shared" si="21"/>
        <v>45.4</v>
      </c>
      <c r="R89" s="83">
        <f t="shared" si="21"/>
        <v>58.6</v>
      </c>
      <c r="S89" s="83">
        <f t="shared" si="21"/>
        <v>64.2</v>
      </c>
      <c r="T89" s="83">
        <f t="shared" si="21"/>
        <v>88</v>
      </c>
    </row>
    <row r="90" spans="1:20" ht="15" customHeight="1" x14ac:dyDescent="0.2">
      <c r="A90" s="69" t="s">
        <v>61</v>
      </c>
      <c r="B90" s="83">
        <f t="shared" si="21"/>
        <v>718.8</v>
      </c>
      <c r="C90" s="83">
        <f t="shared" si="21"/>
        <v>5.4</v>
      </c>
      <c r="D90" s="83">
        <f t="shared" si="21"/>
        <v>6</v>
      </c>
      <c r="E90" s="83">
        <f t="shared" si="21"/>
        <v>9</v>
      </c>
      <c r="F90" s="83">
        <f t="shared" si="21"/>
        <v>38.799999999999997</v>
      </c>
      <c r="G90" s="83">
        <f t="shared" si="21"/>
        <v>38</v>
      </c>
      <c r="H90" s="83">
        <f t="shared" si="21"/>
        <v>34.6</v>
      </c>
      <c r="I90" s="83">
        <f t="shared" si="21"/>
        <v>39.799999999999997</v>
      </c>
      <c r="J90" s="83">
        <f t="shared" si="21"/>
        <v>41.2</v>
      </c>
      <c r="K90" s="83">
        <f t="shared" si="21"/>
        <v>42</v>
      </c>
      <c r="L90" s="83">
        <f t="shared" si="21"/>
        <v>38.799999999999997</v>
      </c>
      <c r="M90" s="83">
        <f t="shared" si="21"/>
        <v>38.4</v>
      </c>
      <c r="N90" s="83">
        <f t="shared" si="21"/>
        <v>42.6</v>
      </c>
      <c r="O90" s="83">
        <f t="shared" si="21"/>
        <v>44.2</v>
      </c>
      <c r="P90" s="83">
        <f t="shared" si="21"/>
        <v>40.200000000000003</v>
      </c>
      <c r="Q90" s="83">
        <f t="shared" si="21"/>
        <v>44</v>
      </c>
      <c r="R90" s="83">
        <f t="shared" si="21"/>
        <v>57.6</v>
      </c>
      <c r="S90" s="83">
        <f t="shared" si="21"/>
        <v>68.8</v>
      </c>
      <c r="T90" s="83">
        <f t="shared" si="21"/>
        <v>89.2</v>
      </c>
    </row>
    <row r="91" spans="1:20" ht="15" customHeight="1" x14ac:dyDescent="0.2">
      <c r="A91" s="69" t="s">
        <v>62</v>
      </c>
      <c r="B91" s="83">
        <f t="shared" si="21"/>
        <v>713.4</v>
      </c>
      <c r="C91" s="83">
        <f t="shared" si="21"/>
        <v>4.8</v>
      </c>
      <c r="D91" s="83">
        <f t="shared" si="21"/>
        <v>5.4</v>
      </c>
      <c r="E91" s="83">
        <f t="shared" si="21"/>
        <v>8</v>
      </c>
      <c r="F91" s="83">
        <f t="shared" si="21"/>
        <v>36.799999999999997</v>
      </c>
      <c r="G91" s="83">
        <f t="shared" si="21"/>
        <v>42.8</v>
      </c>
      <c r="H91" s="83">
        <f t="shared" si="21"/>
        <v>33.799999999999997</v>
      </c>
      <c r="I91" s="83">
        <f t="shared" si="21"/>
        <v>33.799999999999997</v>
      </c>
      <c r="J91" s="83">
        <f t="shared" si="21"/>
        <v>42.4</v>
      </c>
      <c r="K91" s="83">
        <f t="shared" si="21"/>
        <v>38.200000000000003</v>
      </c>
      <c r="L91" s="83">
        <f t="shared" si="21"/>
        <v>39</v>
      </c>
      <c r="M91" s="83">
        <f t="shared" si="21"/>
        <v>36.799999999999997</v>
      </c>
      <c r="N91" s="83">
        <f t="shared" si="21"/>
        <v>39.200000000000003</v>
      </c>
      <c r="O91" s="83">
        <f t="shared" si="21"/>
        <v>41.6</v>
      </c>
      <c r="P91" s="83">
        <f t="shared" si="21"/>
        <v>39.6</v>
      </c>
      <c r="Q91" s="83">
        <f t="shared" si="21"/>
        <v>46</v>
      </c>
      <c r="R91" s="83">
        <f t="shared" si="21"/>
        <v>57.8</v>
      </c>
      <c r="S91" s="83">
        <f t="shared" si="21"/>
        <v>73</v>
      </c>
      <c r="T91" s="83">
        <f t="shared" si="21"/>
        <v>94.2</v>
      </c>
    </row>
    <row r="92" spans="1:20" ht="15" customHeight="1" x14ac:dyDescent="0.2">
      <c r="A92" s="69" t="s">
        <v>63</v>
      </c>
      <c r="B92" s="83">
        <f t="shared" si="21"/>
        <v>716.8</v>
      </c>
      <c r="C92" s="83">
        <f t="shared" si="21"/>
        <v>3.8</v>
      </c>
      <c r="D92" s="83">
        <f t="shared" si="21"/>
        <v>5.2</v>
      </c>
      <c r="E92" s="83">
        <f t="shared" si="21"/>
        <v>6.6</v>
      </c>
      <c r="F92" s="83">
        <f t="shared" si="21"/>
        <v>39.4</v>
      </c>
      <c r="G92" s="83">
        <f t="shared" si="21"/>
        <v>45.8</v>
      </c>
      <c r="H92" s="83">
        <f t="shared" si="21"/>
        <v>33.4</v>
      </c>
      <c r="I92" s="83">
        <f t="shared" si="21"/>
        <v>33.200000000000003</v>
      </c>
      <c r="J92" s="83">
        <f t="shared" si="21"/>
        <v>43.4</v>
      </c>
      <c r="K92" s="83">
        <f t="shared" si="21"/>
        <v>37.200000000000003</v>
      </c>
      <c r="L92" s="83">
        <f t="shared" si="21"/>
        <v>38.6</v>
      </c>
      <c r="M92" s="83">
        <f t="shared" si="21"/>
        <v>38.6</v>
      </c>
      <c r="N92" s="83">
        <f t="shared" si="21"/>
        <v>37.4</v>
      </c>
      <c r="O92" s="83">
        <f t="shared" si="21"/>
        <v>43.2</v>
      </c>
      <c r="P92" s="83">
        <f t="shared" si="21"/>
        <v>41.4</v>
      </c>
      <c r="Q92" s="83">
        <f t="shared" si="21"/>
        <v>45.2</v>
      </c>
      <c r="R92" s="83">
        <f t="shared" si="21"/>
        <v>57.2</v>
      </c>
      <c r="S92" s="83">
        <f t="shared" si="21"/>
        <v>71.599999999999994</v>
      </c>
      <c r="T92" s="83">
        <f t="shared" si="21"/>
        <v>95.6</v>
      </c>
    </row>
    <row r="93" spans="1:20" ht="15" customHeight="1" x14ac:dyDescent="0.2">
      <c r="A93" s="69" t="s">
        <v>70</v>
      </c>
      <c r="B93" s="83">
        <f t="shared" si="21"/>
        <v>713.6</v>
      </c>
      <c r="C93" s="83">
        <f t="shared" si="21"/>
        <v>4</v>
      </c>
      <c r="D93" s="83">
        <f t="shared" si="21"/>
        <v>5.2</v>
      </c>
      <c r="E93" s="83">
        <f t="shared" si="21"/>
        <v>5.6</v>
      </c>
      <c r="F93" s="83">
        <f t="shared" si="21"/>
        <v>37.6</v>
      </c>
      <c r="G93" s="83">
        <f t="shared" si="21"/>
        <v>46.4</v>
      </c>
      <c r="H93" s="83">
        <f t="shared" si="21"/>
        <v>31.4</v>
      </c>
      <c r="I93" s="83">
        <f t="shared" si="21"/>
        <v>34</v>
      </c>
      <c r="J93" s="83">
        <f t="shared" si="21"/>
        <v>41.8</v>
      </c>
      <c r="K93" s="83">
        <f t="shared" si="21"/>
        <v>36.799999999999997</v>
      </c>
      <c r="L93" s="83">
        <f t="shared" si="21"/>
        <v>38.799999999999997</v>
      </c>
      <c r="M93" s="83">
        <f t="shared" si="21"/>
        <v>39.6</v>
      </c>
      <c r="N93" s="83">
        <f t="shared" si="21"/>
        <v>37.200000000000003</v>
      </c>
      <c r="O93" s="83">
        <f t="shared" si="21"/>
        <v>44.6</v>
      </c>
      <c r="P93" s="83">
        <f t="shared" si="21"/>
        <v>40.200000000000003</v>
      </c>
      <c r="Q93" s="83">
        <f t="shared" si="21"/>
        <v>45.8</v>
      </c>
      <c r="R93" s="83">
        <f t="shared" si="21"/>
        <v>58</v>
      </c>
      <c r="S93" s="83">
        <f t="shared" si="21"/>
        <v>69</v>
      </c>
      <c r="T93" s="83">
        <f t="shared" si="21"/>
        <v>97.6</v>
      </c>
    </row>
    <row r="94" spans="1:20" ht="15" customHeight="1" x14ac:dyDescent="0.2">
      <c r="A94" s="69" t="s">
        <v>71</v>
      </c>
      <c r="B94" s="83">
        <f t="shared" si="21"/>
        <v>710.8</v>
      </c>
      <c r="C94" s="83">
        <f t="shared" si="21"/>
        <v>4.5999999999999996</v>
      </c>
      <c r="D94" s="83">
        <f t="shared" si="21"/>
        <v>4</v>
      </c>
      <c r="E94" s="83">
        <f t="shared" si="21"/>
        <v>5.4</v>
      </c>
      <c r="F94" s="83">
        <f t="shared" si="21"/>
        <v>38.799999999999997</v>
      </c>
      <c r="G94" s="83">
        <f t="shared" si="21"/>
        <v>45.4</v>
      </c>
      <c r="H94" s="83">
        <f t="shared" si="21"/>
        <v>33.4</v>
      </c>
      <c r="I94" s="83">
        <f t="shared" si="21"/>
        <v>32.799999999999997</v>
      </c>
      <c r="J94" s="83">
        <f t="shared" si="21"/>
        <v>44.4</v>
      </c>
      <c r="K94" s="83">
        <f t="shared" si="21"/>
        <v>36.4</v>
      </c>
      <c r="L94" s="83">
        <f t="shared" si="21"/>
        <v>39.799999999999997</v>
      </c>
      <c r="M94" s="83">
        <f t="shared" si="21"/>
        <v>39</v>
      </c>
      <c r="N94" s="83">
        <f t="shared" si="21"/>
        <v>33.6</v>
      </c>
      <c r="O94" s="83">
        <f t="shared" si="21"/>
        <v>43</v>
      </c>
      <c r="P94" s="83">
        <f t="shared" si="21"/>
        <v>41.2</v>
      </c>
      <c r="Q94" s="83">
        <f t="shared" si="21"/>
        <v>44</v>
      </c>
      <c r="R94" s="83">
        <f t="shared" si="21"/>
        <v>57.6</v>
      </c>
      <c r="S94" s="83">
        <f t="shared" si="21"/>
        <v>71</v>
      </c>
      <c r="T94" s="83">
        <f t="shared" si="21"/>
        <v>96.4</v>
      </c>
    </row>
    <row r="95" spans="1:20" ht="15" customHeight="1" x14ac:dyDescent="0.2">
      <c r="A95" s="69" t="s">
        <v>72</v>
      </c>
      <c r="B95" s="83">
        <f t="shared" si="21"/>
        <v>713.2</v>
      </c>
      <c r="C95" s="83">
        <f t="shared" si="21"/>
        <v>4.8</v>
      </c>
      <c r="D95" s="83">
        <f t="shared" si="21"/>
        <v>4</v>
      </c>
      <c r="E95" s="83">
        <f t="shared" si="21"/>
        <v>5</v>
      </c>
      <c r="F95" s="83">
        <f t="shared" si="21"/>
        <v>37</v>
      </c>
      <c r="G95" s="83">
        <f t="shared" si="21"/>
        <v>45.2</v>
      </c>
      <c r="H95" s="83">
        <f t="shared" si="21"/>
        <v>34.4</v>
      </c>
      <c r="I95" s="83">
        <f t="shared" si="21"/>
        <v>33.200000000000003</v>
      </c>
      <c r="J95" s="83">
        <f t="shared" si="21"/>
        <v>44.4</v>
      </c>
      <c r="K95" s="83">
        <f t="shared" si="21"/>
        <v>35.6</v>
      </c>
      <c r="L95" s="83">
        <f t="shared" si="21"/>
        <v>40.4</v>
      </c>
      <c r="M95" s="83">
        <f t="shared" si="21"/>
        <v>38.6</v>
      </c>
      <c r="N95" s="83">
        <f t="shared" si="21"/>
        <v>34.6</v>
      </c>
      <c r="O95" s="83">
        <f t="shared" si="21"/>
        <v>44.8</v>
      </c>
      <c r="P95" s="83">
        <f t="shared" si="21"/>
        <v>40</v>
      </c>
      <c r="Q95" s="83">
        <f t="shared" si="21"/>
        <v>45</v>
      </c>
      <c r="R95" s="83">
        <f t="shared" si="21"/>
        <v>55.4</v>
      </c>
      <c r="S95" s="83">
        <f t="shared" si="21"/>
        <v>68.8</v>
      </c>
      <c r="T95" s="83">
        <f t="shared" si="21"/>
        <v>102</v>
      </c>
    </row>
    <row r="96" spans="1:20" ht="15" customHeight="1" x14ac:dyDescent="0.2">
      <c r="A96" s="69" t="s">
        <v>74</v>
      </c>
      <c r="B96" s="83">
        <f t="shared" si="21"/>
        <v>707.4</v>
      </c>
      <c r="C96" s="83">
        <f t="shared" si="21"/>
        <v>5.6</v>
      </c>
      <c r="D96" s="83">
        <f t="shared" si="21"/>
        <v>4</v>
      </c>
      <c r="E96" s="83">
        <f t="shared" si="21"/>
        <v>3.8</v>
      </c>
      <c r="F96" s="83">
        <f t="shared" si="21"/>
        <v>33.6</v>
      </c>
      <c r="G96" s="83">
        <f t="shared" si="21"/>
        <v>38.799999999999997</v>
      </c>
      <c r="H96" s="83">
        <f t="shared" si="21"/>
        <v>32</v>
      </c>
      <c r="I96" s="83">
        <f t="shared" si="21"/>
        <v>32.6</v>
      </c>
      <c r="J96" s="83">
        <f t="shared" si="21"/>
        <v>39.4</v>
      </c>
      <c r="K96" s="83">
        <f t="shared" si="21"/>
        <v>34.799999999999997</v>
      </c>
      <c r="L96" s="83">
        <f t="shared" si="21"/>
        <v>38.4</v>
      </c>
      <c r="M96" s="83">
        <f t="shared" si="21"/>
        <v>38.799999999999997</v>
      </c>
      <c r="N96" s="83">
        <f t="shared" si="21"/>
        <v>34.6</v>
      </c>
      <c r="O96" s="83">
        <f t="shared" si="21"/>
        <v>45.8</v>
      </c>
      <c r="P96" s="83">
        <f t="shared" si="21"/>
        <v>41.6</v>
      </c>
      <c r="Q96" s="83">
        <f t="shared" si="21"/>
        <v>43.8</v>
      </c>
      <c r="R96" s="83">
        <f t="shared" si="21"/>
        <v>57.6</v>
      </c>
      <c r="S96" s="83">
        <f t="shared" si="21"/>
        <v>72.599999999999994</v>
      </c>
      <c r="T96" s="83">
        <f t="shared" si="21"/>
        <v>109.6</v>
      </c>
    </row>
    <row r="97" spans="1:20" x14ac:dyDescent="0.2">
      <c r="A97" s="69" t="s">
        <v>93</v>
      </c>
      <c r="B97" s="83">
        <f t="shared" si="21"/>
        <v>704.4</v>
      </c>
      <c r="C97" s="83">
        <f t="shared" si="21"/>
        <v>6</v>
      </c>
      <c r="D97" s="83">
        <f t="shared" si="21"/>
        <v>4</v>
      </c>
      <c r="E97" s="83">
        <f t="shared" si="21"/>
        <v>3</v>
      </c>
      <c r="F97" s="83">
        <f t="shared" si="21"/>
        <v>28.4</v>
      </c>
      <c r="G97" s="83">
        <f t="shared" si="21"/>
        <v>33.4</v>
      </c>
      <c r="H97" s="83">
        <f t="shared" si="21"/>
        <v>31.2</v>
      </c>
      <c r="I97" s="83">
        <f t="shared" si="21"/>
        <v>33</v>
      </c>
      <c r="J97" s="83">
        <f t="shared" si="21"/>
        <v>37</v>
      </c>
      <c r="K97" s="83">
        <f t="shared" si="21"/>
        <v>36.200000000000003</v>
      </c>
      <c r="L97" s="83">
        <f t="shared" si="21"/>
        <v>40</v>
      </c>
      <c r="M97" s="83">
        <f t="shared" si="21"/>
        <v>36.4</v>
      </c>
      <c r="N97" s="83">
        <f t="shared" si="21"/>
        <v>37.4</v>
      </c>
      <c r="O97" s="83">
        <f t="shared" si="21"/>
        <v>43</v>
      </c>
      <c r="P97" s="83">
        <f t="shared" si="21"/>
        <v>41.2</v>
      </c>
      <c r="Q97" s="83">
        <f t="shared" si="21"/>
        <v>41</v>
      </c>
      <c r="R97" s="83">
        <f t="shared" si="21"/>
        <v>59.8</v>
      </c>
      <c r="S97" s="83">
        <f t="shared" si="21"/>
        <v>75.2</v>
      </c>
      <c r="T97" s="83">
        <f t="shared" si="21"/>
        <v>118.2</v>
      </c>
    </row>
    <row r="98" spans="1:20" x14ac:dyDescent="0.2">
      <c r="A98" s="69" t="s">
        <v>120</v>
      </c>
      <c r="B98" s="83">
        <f t="shared" si="21"/>
        <v>705.2</v>
      </c>
      <c r="C98" s="83">
        <f t="shared" si="21"/>
        <v>5.8</v>
      </c>
      <c r="D98" s="83">
        <f t="shared" si="21"/>
        <v>3.8</v>
      </c>
      <c r="E98" s="83">
        <f t="shared" si="21"/>
        <v>2.2000000000000002</v>
      </c>
      <c r="F98" s="83">
        <f t="shared" si="21"/>
        <v>27</v>
      </c>
      <c r="G98" s="83">
        <f t="shared" si="21"/>
        <v>29.6</v>
      </c>
      <c r="H98" s="83">
        <f t="shared" si="21"/>
        <v>29.2</v>
      </c>
      <c r="I98" s="83">
        <f t="shared" si="21"/>
        <v>29.6</v>
      </c>
      <c r="J98" s="83">
        <f t="shared" si="21"/>
        <v>37</v>
      </c>
      <c r="K98" s="83">
        <f t="shared" si="21"/>
        <v>38.6</v>
      </c>
      <c r="L98" s="83">
        <f t="shared" si="21"/>
        <v>38.799999999999997</v>
      </c>
      <c r="M98" s="83">
        <f t="shared" si="21"/>
        <v>35.4</v>
      </c>
      <c r="N98" s="83">
        <f t="shared" si="21"/>
        <v>36.200000000000003</v>
      </c>
      <c r="O98" s="83">
        <f t="shared" si="21"/>
        <v>42.8</v>
      </c>
      <c r="P98" s="83">
        <f t="shared" si="21"/>
        <v>42</v>
      </c>
      <c r="Q98" s="83">
        <f t="shared" si="21"/>
        <v>41.6</v>
      </c>
      <c r="R98" s="83">
        <f t="shared" si="21"/>
        <v>58</v>
      </c>
      <c r="S98" s="83">
        <f t="shared" si="21"/>
        <v>78.400000000000006</v>
      </c>
      <c r="T98" s="83">
        <f t="shared" si="21"/>
        <v>129.19999999999999</v>
      </c>
    </row>
    <row r="99" spans="1:20" x14ac:dyDescent="0.2">
      <c r="A99" s="69" t="s">
        <v>125</v>
      </c>
      <c r="B99" s="83">
        <f t="shared" si="21"/>
        <v>697.8</v>
      </c>
      <c r="C99" s="83">
        <f t="shared" si="21"/>
        <v>5.2</v>
      </c>
      <c r="D99" s="83">
        <f t="shared" si="21"/>
        <v>4</v>
      </c>
      <c r="E99" s="83">
        <f t="shared" si="21"/>
        <v>2.4</v>
      </c>
      <c r="F99" s="83">
        <f t="shared" si="21"/>
        <v>23.6</v>
      </c>
      <c r="G99" s="83">
        <f t="shared" si="21"/>
        <v>26.8</v>
      </c>
      <c r="H99" s="83">
        <f t="shared" si="21"/>
        <v>26</v>
      </c>
      <c r="I99" s="83">
        <f t="shared" si="21"/>
        <v>27.8</v>
      </c>
      <c r="J99" s="83">
        <f t="shared" si="21"/>
        <v>33.6</v>
      </c>
      <c r="K99" s="83">
        <f t="shared" si="21"/>
        <v>37.200000000000003</v>
      </c>
      <c r="L99" s="83">
        <f t="shared" si="21"/>
        <v>37</v>
      </c>
      <c r="M99" s="83">
        <f t="shared" si="21"/>
        <v>35.4</v>
      </c>
      <c r="N99" s="83">
        <f t="shared" si="21"/>
        <v>37.4</v>
      </c>
      <c r="O99" s="83">
        <f t="shared" si="21"/>
        <v>41.2</v>
      </c>
      <c r="P99" s="83">
        <f t="shared" si="21"/>
        <v>41.8</v>
      </c>
      <c r="Q99" s="83">
        <f t="shared" si="21"/>
        <v>42</v>
      </c>
      <c r="R99" s="83">
        <f t="shared" si="21"/>
        <v>60</v>
      </c>
      <c r="S99" s="83">
        <f t="shared" si="21"/>
        <v>79.8</v>
      </c>
      <c r="T99" s="83">
        <f t="shared" si="21"/>
        <v>136.6</v>
      </c>
    </row>
    <row r="100" spans="1:20" x14ac:dyDescent="0.2">
      <c r="A100" s="69" t="s">
        <v>135</v>
      </c>
      <c r="B100" s="83">
        <f t="shared" si="21"/>
        <v>704</v>
      </c>
      <c r="C100" s="83">
        <f t="shared" si="21"/>
        <v>5.2</v>
      </c>
      <c r="D100" s="83">
        <f t="shared" si="21"/>
        <v>4</v>
      </c>
      <c r="E100" s="83">
        <f t="shared" si="21"/>
        <v>2.2000000000000002</v>
      </c>
      <c r="F100" s="83">
        <f t="shared" si="21"/>
        <v>21.2</v>
      </c>
      <c r="G100" s="83">
        <f t="shared" si="21"/>
        <v>25</v>
      </c>
      <c r="H100" s="83">
        <f t="shared" si="21"/>
        <v>24.4</v>
      </c>
      <c r="I100" s="83">
        <f t="shared" si="21"/>
        <v>27.8</v>
      </c>
      <c r="J100" s="83">
        <f t="shared" si="21"/>
        <v>30.6</v>
      </c>
      <c r="K100" s="83">
        <f t="shared" si="21"/>
        <v>36.6</v>
      </c>
      <c r="L100" s="83">
        <f t="shared" si="21"/>
        <v>39.799999999999997</v>
      </c>
      <c r="M100" s="83">
        <f t="shared" si="21"/>
        <v>37.6</v>
      </c>
      <c r="N100" s="83">
        <f t="shared" si="21"/>
        <v>37</v>
      </c>
      <c r="O100" s="83">
        <f t="shared" si="21"/>
        <v>39.200000000000003</v>
      </c>
      <c r="P100" s="83">
        <f t="shared" si="21"/>
        <v>45.2</v>
      </c>
      <c r="Q100" s="83">
        <f t="shared" si="21"/>
        <v>42</v>
      </c>
      <c r="R100" s="83">
        <f t="shared" si="21"/>
        <v>61.6</v>
      </c>
      <c r="S100" s="83">
        <f t="shared" si="21"/>
        <v>80.2</v>
      </c>
      <c r="T100" s="83">
        <f t="shared" si="21"/>
        <v>144.4</v>
      </c>
    </row>
    <row r="101" spans="1:20" x14ac:dyDescent="0.2">
      <c r="A101" s="69" t="s">
        <v>138</v>
      </c>
      <c r="B101" s="83">
        <f t="shared" si="21"/>
        <v>733.2</v>
      </c>
      <c r="C101" s="83">
        <f t="shared" si="21"/>
        <v>4.2</v>
      </c>
      <c r="D101" s="83">
        <f t="shared" si="21"/>
        <v>3.8</v>
      </c>
      <c r="E101" s="83">
        <f t="shared" si="21"/>
        <v>2.6</v>
      </c>
      <c r="F101" s="83">
        <f t="shared" si="21"/>
        <v>19.399999999999999</v>
      </c>
      <c r="G101" s="83">
        <f t="shared" si="21"/>
        <v>25.2</v>
      </c>
      <c r="H101" s="83">
        <f t="shared" si="21"/>
        <v>26.8</v>
      </c>
      <c r="I101" s="83">
        <f t="shared" si="21"/>
        <v>29</v>
      </c>
      <c r="J101" s="83">
        <f t="shared" si="21"/>
        <v>30.8</v>
      </c>
      <c r="K101" s="83">
        <f t="shared" si="21"/>
        <v>40.4</v>
      </c>
      <c r="L101" s="83">
        <f t="shared" si="21"/>
        <v>40.4</v>
      </c>
      <c r="M101" s="83">
        <f t="shared" si="21"/>
        <v>38.200000000000003</v>
      </c>
      <c r="N101" s="83">
        <f t="shared" si="21"/>
        <v>39</v>
      </c>
      <c r="O101" s="83">
        <f t="shared" si="21"/>
        <v>40.200000000000003</v>
      </c>
      <c r="P101" s="83">
        <f t="shared" si="21"/>
        <v>46.4</v>
      </c>
      <c r="Q101" s="83">
        <f t="shared" si="21"/>
        <v>45.6</v>
      </c>
      <c r="R101" s="83">
        <f t="shared" si="21"/>
        <v>62.8</v>
      </c>
      <c r="S101" s="83">
        <f t="shared" si="21"/>
        <v>83.6</v>
      </c>
      <c r="T101" s="83">
        <f t="shared" si="21"/>
        <v>154.80000000000001</v>
      </c>
    </row>
    <row r="102" spans="1:20" x14ac:dyDescent="0.2">
      <c r="A102" s="69" t="s">
        <v>143</v>
      </c>
      <c r="B102" s="83">
        <f t="shared" si="21"/>
        <v>757</v>
      </c>
      <c r="C102" s="83">
        <f t="shared" si="21"/>
        <v>4.8</v>
      </c>
      <c r="D102" s="83">
        <f t="shared" si="21"/>
        <v>3.2</v>
      </c>
      <c r="E102" s="83">
        <f t="shared" si="21"/>
        <v>3</v>
      </c>
      <c r="F102" s="83">
        <f t="shared" si="21"/>
        <v>19</v>
      </c>
      <c r="G102" s="83">
        <f t="shared" si="21"/>
        <v>24</v>
      </c>
      <c r="H102" s="83">
        <f t="shared" si="21"/>
        <v>24.8</v>
      </c>
      <c r="I102" s="83">
        <f t="shared" si="21"/>
        <v>26.4</v>
      </c>
      <c r="J102" s="83">
        <f t="shared" ref="J102:T104" si="22">AVERAGE(J42:J46)</f>
        <v>31.6</v>
      </c>
      <c r="K102" s="83">
        <f t="shared" si="22"/>
        <v>39.200000000000003</v>
      </c>
      <c r="L102" s="83">
        <f t="shared" si="22"/>
        <v>40</v>
      </c>
      <c r="M102" s="83">
        <f t="shared" si="22"/>
        <v>39.200000000000003</v>
      </c>
      <c r="N102" s="83">
        <f t="shared" si="22"/>
        <v>40.4</v>
      </c>
      <c r="O102" s="83">
        <f t="shared" si="22"/>
        <v>42.2</v>
      </c>
      <c r="P102" s="83">
        <f t="shared" si="22"/>
        <v>47.4</v>
      </c>
      <c r="Q102" s="83">
        <f t="shared" si="22"/>
        <v>49.4</v>
      </c>
      <c r="R102" s="83">
        <f t="shared" si="22"/>
        <v>67</v>
      </c>
      <c r="S102" s="83">
        <f t="shared" si="22"/>
        <v>86.6</v>
      </c>
      <c r="T102" s="83">
        <f t="shared" si="22"/>
        <v>168.8</v>
      </c>
    </row>
    <row r="103" spans="1:20" x14ac:dyDescent="0.2">
      <c r="A103" s="69" t="s">
        <v>146</v>
      </c>
      <c r="B103" s="83">
        <f>AVERAGE(B43:B47)</f>
        <v>775.6</v>
      </c>
      <c r="C103" s="83">
        <f t="shared" ref="C103:I103" si="23">AVERAGE(C43:C47)</f>
        <v>4.4000000000000004</v>
      </c>
      <c r="D103" s="83">
        <f t="shared" si="23"/>
        <v>2.4</v>
      </c>
      <c r="E103" s="83">
        <f t="shared" si="23"/>
        <v>2.8</v>
      </c>
      <c r="F103" s="83">
        <f t="shared" si="23"/>
        <v>16.2</v>
      </c>
      <c r="G103" s="83">
        <f t="shared" si="23"/>
        <v>21.6</v>
      </c>
      <c r="H103" s="83">
        <f t="shared" si="23"/>
        <v>27.4</v>
      </c>
      <c r="I103" s="83">
        <f t="shared" si="23"/>
        <v>26.8</v>
      </c>
      <c r="J103" s="83">
        <f t="shared" si="22"/>
        <v>29.6</v>
      </c>
      <c r="K103" s="83">
        <f t="shared" si="22"/>
        <v>35.799999999999997</v>
      </c>
      <c r="L103" s="83">
        <f t="shared" si="22"/>
        <v>41</v>
      </c>
      <c r="M103" s="83">
        <f t="shared" si="22"/>
        <v>39.799999999999997</v>
      </c>
      <c r="N103" s="83">
        <f t="shared" si="22"/>
        <v>43.4</v>
      </c>
      <c r="O103" s="83">
        <f t="shared" si="22"/>
        <v>41.8</v>
      </c>
      <c r="P103" s="83">
        <f t="shared" si="22"/>
        <v>47</v>
      </c>
      <c r="Q103" s="83">
        <f t="shared" si="22"/>
        <v>51.2</v>
      </c>
      <c r="R103" s="83">
        <f t="shared" si="22"/>
        <v>70.8</v>
      </c>
      <c r="S103" s="83">
        <f t="shared" si="22"/>
        <v>94.6</v>
      </c>
      <c r="T103" s="83">
        <f t="shared" si="22"/>
        <v>179</v>
      </c>
    </row>
    <row r="104" spans="1:20" x14ac:dyDescent="0.2">
      <c r="A104" s="69" t="s">
        <v>169</v>
      </c>
      <c r="B104" s="83">
        <f t="shared" ref="B104:Q105" si="24">AVERAGE(B44:B48)</f>
        <v>813.6</v>
      </c>
      <c r="C104" s="83">
        <f t="shared" si="24"/>
        <v>4.5999999999999996</v>
      </c>
      <c r="D104" s="83">
        <f t="shared" si="24"/>
        <v>1.8</v>
      </c>
      <c r="E104" s="83">
        <f t="shared" si="24"/>
        <v>2</v>
      </c>
      <c r="F104" s="83">
        <f t="shared" si="24"/>
        <v>14.8</v>
      </c>
      <c r="G104" s="83">
        <f t="shared" si="24"/>
        <v>20.399999999999999</v>
      </c>
      <c r="H104" s="83">
        <f t="shared" si="24"/>
        <v>26.8</v>
      </c>
      <c r="I104" s="83">
        <f t="shared" si="24"/>
        <v>28.8</v>
      </c>
      <c r="J104" s="83">
        <f t="shared" si="24"/>
        <v>33.200000000000003</v>
      </c>
      <c r="K104" s="83">
        <f t="shared" si="24"/>
        <v>40.200000000000003</v>
      </c>
      <c r="L104" s="83">
        <f t="shared" si="24"/>
        <v>44.4</v>
      </c>
      <c r="M104" s="83">
        <f t="shared" si="24"/>
        <v>40.799999999999997</v>
      </c>
      <c r="N104" s="83">
        <f t="shared" si="24"/>
        <v>46.2</v>
      </c>
      <c r="O104" s="83">
        <f t="shared" si="24"/>
        <v>42.2</v>
      </c>
      <c r="P104" s="83">
        <f t="shared" si="24"/>
        <v>47</v>
      </c>
      <c r="Q104" s="83">
        <f t="shared" si="24"/>
        <v>56</v>
      </c>
      <c r="R104" s="83">
        <f t="shared" si="22"/>
        <v>75.2</v>
      </c>
      <c r="S104" s="83">
        <f t="shared" si="22"/>
        <v>94.4</v>
      </c>
      <c r="T104" s="83">
        <f t="shared" si="22"/>
        <v>194.8</v>
      </c>
    </row>
    <row r="105" spans="1:20" x14ac:dyDescent="0.2">
      <c r="A105" s="44" t="s">
        <v>170</v>
      </c>
      <c r="B105" s="83">
        <f t="shared" si="24"/>
        <v>850.2</v>
      </c>
      <c r="C105" s="83">
        <f t="shared" ref="C105:S105" si="25">AVERAGE(C45:C49)</f>
        <v>3.8</v>
      </c>
      <c r="D105" s="83">
        <f t="shared" si="25"/>
        <v>1.4</v>
      </c>
      <c r="E105" s="83">
        <f t="shared" si="25"/>
        <v>3</v>
      </c>
      <c r="F105" s="83">
        <f t="shared" si="25"/>
        <v>14.6</v>
      </c>
      <c r="G105" s="83">
        <f t="shared" si="25"/>
        <v>19</v>
      </c>
      <c r="H105" s="83">
        <f t="shared" si="25"/>
        <v>27.8</v>
      </c>
      <c r="I105" s="83">
        <f t="shared" si="25"/>
        <v>30.2</v>
      </c>
      <c r="J105" s="83">
        <f t="shared" si="25"/>
        <v>37.4</v>
      </c>
      <c r="K105" s="83">
        <f t="shared" si="25"/>
        <v>44.6</v>
      </c>
      <c r="L105" s="83">
        <f t="shared" si="25"/>
        <v>47</v>
      </c>
      <c r="M105" s="83">
        <f t="shared" si="25"/>
        <v>41</v>
      </c>
      <c r="N105" s="83">
        <f t="shared" si="25"/>
        <v>47.2</v>
      </c>
      <c r="O105" s="83">
        <f t="shared" si="25"/>
        <v>45.6</v>
      </c>
      <c r="P105" s="83">
        <f t="shared" si="25"/>
        <v>46.8</v>
      </c>
      <c r="Q105" s="83">
        <f t="shared" si="25"/>
        <v>55.4</v>
      </c>
      <c r="R105" s="83">
        <f t="shared" si="25"/>
        <v>77.400000000000006</v>
      </c>
      <c r="S105" s="83">
        <f t="shared" si="25"/>
        <v>99.2</v>
      </c>
      <c r="T105" s="83">
        <f>AVERAGE(T45:T49)</f>
        <v>208.8</v>
      </c>
    </row>
    <row r="106" spans="1:20" ht="13.5" thickBot="1" x14ac:dyDescent="0.25">
      <c r="A106" s="84"/>
      <c r="B106" s="85"/>
      <c r="C106" s="85"/>
      <c r="D106" s="85"/>
      <c r="E106" s="85"/>
      <c r="F106" s="85"/>
      <c r="G106" s="85"/>
      <c r="H106" s="85"/>
      <c r="I106" s="85"/>
      <c r="J106" s="85"/>
      <c r="K106" s="85"/>
      <c r="L106" s="85"/>
      <c r="M106" s="85"/>
      <c r="N106" s="85"/>
      <c r="O106" s="85"/>
      <c r="P106" s="85"/>
      <c r="Q106" s="85"/>
      <c r="R106" s="85"/>
      <c r="S106" s="85"/>
      <c r="T106" s="85"/>
    </row>
    <row r="107" spans="1:20" x14ac:dyDescent="0.2">
      <c r="A107" s="55"/>
      <c r="B107" s="110"/>
      <c r="C107" s="110"/>
      <c r="D107" s="110"/>
      <c r="E107" s="110"/>
      <c r="F107" s="110"/>
      <c r="G107" s="110"/>
      <c r="H107" s="110"/>
      <c r="I107" s="110"/>
      <c r="J107" s="110"/>
      <c r="K107" s="110"/>
      <c r="L107" s="110"/>
      <c r="M107" s="110"/>
      <c r="N107" s="110"/>
      <c r="O107" s="110"/>
      <c r="P107" s="110"/>
      <c r="Q107" s="110"/>
      <c r="R107" s="110"/>
      <c r="S107" s="110"/>
      <c r="T107" s="110"/>
    </row>
    <row r="108" spans="1:20" ht="12" customHeight="1" x14ac:dyDescent="0.2">
      <c r="A108" s="45" t="s">
        <v>126</v>
      </c>
    </row>
    <row r="109" spans="1:20" ht="12" customHeight="1" x14ac:dyDescent="0.2">
      <c r="A109" s="212" t="s">
        <v>195</v>
      </c>
      <c r="B109" s="212"/>
      <c r="C109" s="212"/>
      <c r="D109" s="212"/>
      <c r="E109" s="212"/>
      <c r="F109" s="212"/>
      <c r="G109" s="212"/>
      <c r="H109" s="212"/>
      <c r="I109" s="212"/>
      <c r="J109" s="212"/>
      <c r="K109" s="212"/>
      <c r="L109" s="212"/>
      <c r="M109" s="212"/>
      <c r="N109" s="212"/>
      <c r="O109" s="212"/>
      <c r="P109" s="212"/>
      <c r="Q109" s="212"/>
      <c r="R109" s="212"/>
      <c r="S109" s="212"/>
      <c r="T109" s="212"/>
    </row>
    <row r="110" spans="1:20" ht="12" customHeight="1" x14ac:dyDescent="0.2">
      <c r="A110" s="212"/>
      <c r="B110" s="212"/>
      <c r="C110" s="212"/>
      <c r="D110" s="212"/>
      <c r="E110" s="212"/>
      <c r="F110" s="212"/>
      <c r="G110" s="212"/>
      <c r="H110" s="212"/>
      <c r="I110" s="212"/>
      <c r="J110" s="212"/>
      <c r="K110" s="212"/>
      <c r="L110" s="212"/>
      <c r="M110" s="212"/>
      <c r="N110" s="212"/>
      <c r="O110" s="212"/>
      <c r="P110" s="212"/>
      <c r="Q110" s="212"/>
      <c r="R110" s="212"/>
      <c r="S110" s="212"/>
      <c r="T110" s="212"/>
    </row>
    <row r="111" spans="1:20" ht="12" customHeight="1" x14ac:dyDescent="0.2">
      <c r="A111" s="211" t="s">
        <v>197</v>
      </c>
      <c r="B111" s="211"/>
      <c r="C111" s="211"/>
    </row>
    <row r="112" spans="1:20" ht="12" customHeight="1" x14ac:dyDescent="0.2">
      <c r="A112" s="46"/>
    </row>
    <row r="113" spans="1:1" ht="12" customHeight="1" x14ac:dyDescent="0.2">
      <c r="A113" s="46" t="s">
        <v>188</v>
      </c>
    </row>
    <row r="114" spans="1:1" ht="12" customHeight="1" x14ac:dyDescent="0.2"/>
    <row r="115" spans="1:1" ht="12" customHeight="1" x14ac:dyDescent="0.2"/>
  </sheetData>
  <mergeCells count="4">
    <mergeCell ref="A1:O1"/>
    <mergeCell ref="A109:T110"/>
    <mergeCell ref="A111:C111"/>
    <mergeCell ref="Q1:R1"/>
  </mergeCells>
  <phoneticPr fontId="6" type="noConversion"/>
  <hyperlinks>
    <hyperlink ref="Q1:R1" location="Contents!A1" display="back to contents"/>
  </hyperlinks>
  <pageMargins left="0.48" right="0.47" top="0.98425196850393704" bottom="0.98425196850393704" header="0.51181102362204722" footer="0.51181102362204722"/>
  <pageSetup paperSize="9" scale="63" fitToHeight="2" orientation="landscape" r:id="rId1"/>
  <headerFooter alignWithMargins="0">
    <oddFooter xml:space="preserve">&amp;L&amp;Z&amp;F     &amp;A    </oddFooter>
  </headerFooter>
  <ignoredErrors>
    <ignoredError sqref="B68:T97 B98:T98 B99:T99 B100:T100 B101:T10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0"/>
  <sheetViews>
    <sheetView zoomScaleNormal="100" workbookViewId="0">
      <selection sqref="A1:O1"/>
    </sheetView>
  </sheetViews>
  <sheetFormatPr defaultColWidth="9.140625" defaultRowHeight="12.75" x14ac:dyDescent="0.2"/>
  <cols>
    <col min="1" max="1" width="25.7109375" style="15" customWidth="1"/>
    <col min="2" max="2" width="10.7109375" style="15" customWidth="1"/>
    <col min="3" max="20" width="7.7109375" style="15" customWidth="1"/>
    <col min="21" max="21" width="2.140625" style="15" customWidth="1"/>
    <col min="22" max="22" width="49.42578125" style="15" customWidth="1"/>
    <col min="23" max="16384" width="9.140625" style="15"/>
  </cols>
  <sheetData>
    <row r="1" spans="1:20" ht="18" customHeight="1" x14ac:dyDescent="0.2">
      <c r="A1" s="229" t="s">
        <v>198</v>
      </c>
      <c r="B1" s="229"/>
      <c r="C1" s="229"/>
      <c r="D1" s="229"/>
      <c r="E1" s="229"/>
      <c r="F1" s="229"/>
      <c r="G1" s="229"/>
      <c r="H1" s="229"/>
      <c r="I1" s="229"/>
      <c r="J1" s="229"/>
      <c r="K1" s="229"/>
      <c r="L1" s="229"/>
      <c r="M1" s="229"/>
      <c r="N1" s="229"/>
      <c r="O1" s="229"/>
      <c r="Q1" s="257" t="s">
        <v>185</v>
      </c>
      <c r="R1" s="257"/>
    </row>
    <row r="2" spans="1:20" ht="15" customHeight="1" x14ac:dyDescent="0.2">
      <c r="B2" s="16"/>
    </row>
    <row r="3" spans="1:20" ht="15" customHeight="1" x14ac:dyDescent="0.2">
      <c r="A3" s="59" t="s">
        <v>117</v>
      </c>
      <c r="B3" s="16"/>
    </row>
    <row r="4" spans="1:20" x14ac:dyDescent="0.2">
      <c r="A4" s="16"/>
      <c r="B4" s="16"/>
    </row>
    <row r="5" spans="1:20" ht="13.5" thickBot="1" x14ac:dyDescent="0.25">
      <c r="B5" s="48"/>
      <c r="C5" s="48"/>
      <c r="D5" s="48"/>
      <c r="E5" s="48"/>
      <c r="F5" s="48"/>
      <c r="G5" s="48"/>
      <c r="H5" s="48"/>
      <c r="I5" s="49" t="s">
        <v>22</v>
      </c>
      <c r="J5" s="48"/>
      <c r="K5" s="48"/>
      <c r="L5" s="48"/>
      <c r="M5" s="48"/>
      <c r="N5" s="48"/>
      <c r="O5" s="48"/>
      <c r="P5" s="48"/>
      <c r="Q5" s="48"/>
      <c r="R5" s="48"/>
      <c r="S5" s="48"/>
      <c r="T5" s="48"/>
    </row>
    <row r="6" spans="1:20" x14ac:dyDescent="0.2">
      <c r="B6" s="60" t="s">
        <v>68</v>
      </c>
      <c r="C6" s="60" t="s">
        <v>4</v>
      </c>
      <c r="D6" s="61" t="s">
        <v>5</v>
      </c>
      <c r="E6" s="62" t="s">
        <v>6</v>
      </c>
      <c r="F6" s="60" t="s">
        <v>7</v>
      </c>
      <c r="G6" s="60" t="s">
        <v>8</v>
      </c>
      <c r="H6" s="60" t="s">
        <v>9</v>
      </c>
      <c r="I6" s="60" t="s">
        <v>10</v>
      </c>
      <c r="J6" s="60" t="s">
        <v>11</v>
      </c>
      <c r="K6" s="60" t="s">
        <v>12</v>
      </c>
      <c r="L6" s="60" t="s">
        <v>13</v>
      </c>
      <c r="M6" s="60" t="s">
        <v>14</v>
      </c>
      <c r="N6" s="60" t="s">
        <v>15</v>
      </c>
      <c r="O6" s="60" t="s">
        <v>16</v>
      </c>
      <c r="P6" s="60" t="s">
        <v>17</v>
      </c>
      <c r="Q6" s="60" t="s">
        <v>18</v>
      </c>
      <c r="R6" s="60" t="s">
        <v>19</v>
      </c>
      <c r="S6" s="60" t="s">
        <v>20</v>
      </c>
      <c r="T6" s="60" t="s">
        <v>21</v>
      </c>
    </row>
    <row r="7" spans="1:20" x14ac:dyDescent="0.2">
      <c r="A7" s="22" t="s">
        <v>0</v>
      </c>
    </row>
    <row r="8" spans="1:20" x14ac:dyDescent="0.2">
      <c r="A8" s="18">
        <v>1979</v>
      </c>
      <c r="B8" s="24">
        <v>1083</v>
      </c>
      <c r="C8" s="29">
        <v>35</v>
      </c>
      <c r="D8" s="29">
        <v>9</v>
      </c>
      <c r="E8" s="29">
        <v>17</v>
      </c>
      <c r="F8" s="29">
        <v>23</v>
      </c>
      <c r="G8" s="29">
        <v>27</v>
      </c>
      <c r="H8" s="29">
        <v>16</v>
      </c>
      <c r="I8" s="29">
        <v>14</v>
      </c>
      <c r="J8" s="29">
        <v>22</v>
      </c>
      <c r="K8" s="29">
        <v>18</v>
      </c>
      <c r="L8" s="29">
        <v>26</v>
      </c>
      <c r="M8" s="29">
        <v>27</v>
      </c>
      <c r="N8" s="29">
        <v>44</v>
      </c>
      <c r="O8" s="29">
        <v>36</v>
      </c>
      <c r="P8" s="29">
        <v>66</v>
      </c>
      <c r="Q8" s="29">
        <v>71</v>
      </c>
      <c r="R8" s="29">
        <v>148</v>
      </c>
      <c r="S8" s="29">
        <v>174</v>
      </c>
      <c r="T8" s="29">
        <v>310</v>
      </c>
    </row>
    <row r="9" spans="1:20" x14ac:dyDescent="0.2">
      <c r="A9" s="18">
        <v>1980</v>
      </c>
      <c r="B9" s="24">
        <v>976</v>
      </c>
      <c r="C9" s="29">
        <v>29</v>
      </c>
      <c r="D9" s="29">
        <v>14</v>
      </c>
      <c r="E9" s="29">
        <v>9</v>
      </c>
      <c r="F9" s="29">
        <v>23</v>
      </c>
      <c r="G9" s="29">
        <v>25</v>
      </c>
      <c r="H9" s="29">
        <v>16</v>
      </c>
      <c r="I9" s="29">
        <v>11</v>
      </c>
      <c r="J9" s="29">
        <v>12</v>
      </c>
      <c r="K9" s="29">
        <v>16</v>
      </c>
      <c r="L9" s="29">
        <v>21</v>
      </c>
      <c r="M9" s="29">
        <v>28</v>
      </c>
      <c r="N9" s="29">
        <v>33</v>
      </c>
      <c r="O9" s="29">
        <v>38</v>
      </c>
      <c r="P9" s="29">
        <v>59</v>
      </c>
      <c r="Q9" s="29">
        <v>80</v>
      </c>
      <c r="R9" s="29">
        <v>126</v>
      </c>
      <c r="S9" s="29">
        <v>170</v>
      </c>
      <c r="T9" s="29">
        <v>266</v>
      </c>
    </row>
    <row r="10" spans="1:20" x14ac:dyDescent="0.2">
      <c r="A10" s="18">
        <v>1981</v>
      </c>
      <c r="B10" s="24">
        <v>998</v>
      </c>
      <c r="C10" s="29">
        <v>13</v>
      </c>
      <c r="D10" s="29">
        <v>12</v>
      </c>
      <c r="E10" s="29">
        <v>9</v>
      </c>
      <c r="F10" s="29">
        <v>25</v>
      </c>
      <c r="G10" s="29">
        <v>31</v>
      </c>
      <c r="H10" s="29">
        <v>16</v>
      </c>
      <c r="I10" s="29">
        <v>22</v>
      </c>
      <c r="J10" s="29">
        <v>6</v>
      </c>
      <c r="K10" s="29">
        <v>15</v>
      </c>
      <c r="L10" s="29">
        <v>28</v>
      </c>
      <c r="M10" s="29">
        <v>27</v>
      </c>
      <c r="N10" s="29">
        <v>30</v>
      </c>
      <c r="O10" s="29">
        <v>34</v>
      </c>
      <c r="P10" s="29">
        <v>43</v>
      </c>
      <c r="Q10" s="29">
        <v>72</v>
      </c>
      <c r="R10" s="29">
        <v>138</v>
      </c>
      <c r="S10" s="29">
        <v>180</v>
      </c>
      <c r="T10" s="29">
        <v>297</v>
      </c>
    </row>
    <row r="11" spans="1:20" x14ac:dyDescent="0.2">
      <c r="A11" s="18">
        <v>1982</v>
      </c>
      <c r="B11" s="24">
        <v>1000</v>
      </c>
      <c r="C11" s="29">
        <v>25</v>
      </c>
      <c r="D11" s="29">
        <v>10</v>
      </c>
      <c r="E11" s="29">
        <v>16</v>
      </c>
      <c r="F11" s="29">
        <v>35</v>
      </c>
      <c r="G11" s="29">
        <v>17</v>
      </c>
      <c r="H11" s="29">
        <v>8</v>
      </c>
      <c r="I11" s="29">
        <v>8</v>
      </c>
      <c r="J11" s="29">
        <v>15</v>
      </c>
      <c r="K11" s="29">
        <v>14</v>
      </c>
      <c r="L11" s="29">
        <v>21</v>
      </c>
      <c r="M11" s="29">
        <v>19</v>
      </c>
      <c r="N11" s="29">
        <v>37</v>
      </c>
      <c r="O11" s="29">
        <v>36</v>
      </c>
      <c r="P11" s="29">
        <v>45</v>
      </c>
      <c r="Q11" s="29">
        <v>84</v>
      </c>
      <c r="R11" s="29">
        <v>116</v>
      </c>
      <c r="S11" s="29">
        <v>195</v>
      </c>
      <c r="T11" s="29">
        <v>299</v>
      </c>
    </row>
    <row r="12" spans="1:20" x14ac:dyDescent="0.2">
      <c r="A12" s="18">
        <v>1983</v>
      </c>
      <c r="B12" s="24">
        <v>930</v>
      </c>
      <c r="C12" s="29">
        <v>18</v>
      </c>
      <c r="D12" s="29">
        <v>14</v>
      </c>
      <c r="E12" s="29">
        <v>8</v>
      </c>
      <c r="F12" s="29">
        <v>21</v>
      </c>
      <c r="G12" s="29">
        <v>17</v>
      </c>
      <c r="H12" s="29">
        <v>11</v>
      </c>
      <c r="I12" s="29">
        <v>15</v>
      </c>
      <c r="J12" s="29">
        <v>10</v>
      </c>
      <c r="K12" s="29">
        <v>16</v>
      </c>
      <c r="L12" s="29">
        <v>22</v>
      </c>
      <c r="M12" s="29">
        <v>27</v>
      </c>
      <c r="N12" s="29">
        <v>21</v>
      </c>
      <c r="O12" s="29">
        <v>29</v>
      </c>
      <c r="P12" s="29">
        <v>40</v>
      </c>
      <c r="Q12" s="29">
        <v>81</v>
      </c>
      <c r="R12" s="29">
        <v>122</v>
      </c>
      <c r="S12" s="29">
        <v>183</v>
      </c>
      <c r="T12" s="29">
        <v>275</v>
      </c>
    </row>
    <row r="13" spans="1:20" x14ac:dyDescent="0.2">
      <c r="A13" s="18">
        <v>1984</v>
      </c>
      <c r="B13" s="24">
        <v>899</v>
      </c>
      <c r="C13" s="29">
        <v>28</v>
      </c>
      <c r="D13" s="29">
        <v>15</v>
      </c>
      <c r="E13" s="29">
        <v>16</v>
      </c>
      <c r="F13" s="29">
        <v>30</v>
      </c>
      <c r="G13" s="29">
        <v>21</v>
      </c>
      <c r="H13" s="29">
        <v>22</v>
      </c>
      <c r="I13" s="29">
        <v>13</v>
      </c>
      <c r="J13" s="29">
        <v>13</v>
      </c>
      <c r="K13" s="29">
        <v>10</v>
      </c>
      <c r="L13" s="29">
        <v>21</v>
      </c>
      <c r="M13" s="29">
        <v>19</v>
      </c>
      <c r="N13" s="29">
        <v>28</v>
      </c>
      <c r="O13" s="29">
        <v>29</v>
      </c>
      <c r="P13" s="29">
        <v>44</v>
      </c>
      <c r="Q13" s="29">
        <v>82</v>
      </c>
      <c r="R13" s="29">
        <v>102</v>
      </c>
      <c r="S13" s="29">
        <v>155</v>
      </c>
      <c r="T13" s="29">
        <v>251</v>
      </c>
    </row>
    <row r="14" spans="1:20" x14ac:dyDescent="0.2">
      <c r="A14" s="18">
        <v>1985</v>
      </c>
      <c r="B14" s="24">
        <v>898</v>
      </c>
      <c r="C14" s="29">
        <v>29</v>
      </c>
      <c r="D14" s="29">
        <v>10</v>
      </c>
      <c r="E14" s="29">
        <v>12</v>
      </c>
      <c r="F14" s="29">
        <v>18</v>
      </c>
      <c r="G14" s="29">
        <v>21</v>
      </c>
      <c r="H14" s="29">
        <v>23</v>
      </c>
      <c r="I14" s="29">
        <v>12</v>
      </c>
      <c r="J14" s="29">
        <v>18</v>
      </c>
      <c r="K14" s="29">
        <v>9</v>
      </c>
      <c r="L14" s="29">
        <v>9</v>
      </c>
      <c r="M14" s="29">
        <v>16</v>
      </c>
      <c r="N14" s="29">
        <v>30</v>
      </c>
      <c r="O14" s="29">
        <v>26</v>
      </c>
      <c r="P14" s="29">
        <v>32</v>
      </c>
      <c r="Q14" s="29">
        <v>77</v>
      </c>
      <c r="R14" s="29">
        <v>118</v>
      </c>
      <c r="S14" s="29">
        <v>153</v>
      </c>
      <c r="T14" s="29">
        <v>285</v>
      </c>
    </row>
    <row r="15" spans="1:20" x14ac:dyDescent="0.2">
      <c r="A15" s="18">
        <v>1986</v>
      </c>
      <c r="B15" s="24">
        <v>880</v>
      </c>
      <c r="C15" s="29">
        <v>16</v>
      </c>
      <c r="D15" s="29">
        <v>3</v>
      </c>
      <c r="E15" s="29">
        <v>12</v>
      </c>
      <c r="F15" s="29">
        <v>21</v>
      </c>
      <c r="G15" s="29">
        <v>22</v>
      </c>
      <c r="H15" s="29">
        <v>15</v>
      </c>
      <c r="I15" s="29">
        <v>7</v>
      </c>
      <c r="J15" s="29">
        <v>11</v>
      </c>
      <c r="K15" s="29">
        <v>10</v>
      </c>
      <c r="L15" s="29">
        <v>17</v>
      </c>
      <c r="M15" s="29">
        <v>21</v>
      </c>
      <c r="N15" s="29">
        <v>17</v>
      </c>
      <c r="O15" s="29">
        <v>25</v>
      </c>
      <c r="P15" s="29">
        <v>33</v>
      </c>
      <c r="Q15" s="29">
        <v>65</v>
      </c>
      <c r="R15" s="29">
        <v>126</v>
      </c>
      <c r="S15" s="29">
        <v>188</v>
      </c>
      <c r="T15" s="29">
        <v>271</v>
      </c>
    </row>
    <row r="16" spans="1:20" x14ac:dyDescent="0.2">
      <c r="A16" s="18">
        <v>1987</v>
      </c>
      <c r="B16" s="24">
        <v>788</v>
      </c>
      <c r="C16" s="29">
        <v>18</v>
      </c>
      <c r="D16" s="29">
        <v>8</v>
      </c>
      <c r="E16" s="29">
        <v>13</v>
      </c>
      <c r="F16" s="29">
        <v>20</v>
      </c>
      <c r="G16" s="29">
        <v>22</v>
      </c>
      <c r="H16" s="29">
        <v>19</v>
      </c>
      <c r="I16" s="29">
        <v>14</v>
      </c>
      <c r="J16" s="29">
        <v>9</v>
      </c>
      <c r="K16" s="29">
        <v>17</v>
      </c>
      <c r="L16" s="29">
        <v>15</v>
      </c>
      <c r="M16" s="29">
        <v>11</v>
      </c>
      <c r="N16" s="29">
        <v>21</v>
      </c>
      <c r="O16" s="29">
        <v>31</v>
      </c>
      <c r="P16" s="29">
        <v>41</v>
      </c>
      <c r="Q16" s="29">
        <v>61</v>
      </c>
      <c r="R16" s="29">
        <v>88</v>
      </c>
      <c r="S16" s="29">
        <v>152</v>
      </c>
      <c r="T16" s="29">
        <v>228</v>
      </c>
    </row>
    <row r="17" spans="1:20" x14ac:dyDescent="0.2">
      <c r="A17" s="18">
        <v>1988</v>
      </c>
      <c r="B17" s="24">
        <v>809</v>
      </c>
      <c r="C17" s="29">
        <v>16</v>
      </c>
      <c r="D17" s="29">
        <v>8</v>
      </c>
      <c r="E17" s="29">
        <v>5</v>
      </c>
      <c r="F17" s="29">
        <v>19</v>
      </c>
      <c r="G17" s="29">
        <v>16</v>
      </c>
      <c r="H17" s="29">
        <v>13</v>
      </c>
      <c r="I17" s="29">
        <v>13</v>
      </c>
      <c r="J17" s="29">
        <v>16</v>
      </c>
      <c r="K17" s="29">
        <v>17</v>
      </c>
      <c r="L17" s="29">
        <v>14</v>
      </c>
      <c r="M17" s="29">
        <v>13</v>
      </c>
      <c r="N17" s="29">
        <v>29</v>
      </c>
      <c r="O17" s="29">
        <v>26</v>
      </c>
      <c r="P17" s="29">
        <v>32</v>
      </c>
      <c r="Q17" s="29">
        <v>50</v>
      </c>
      <c r="R17" s="29">
        <v>95</v>
      </c>
      <c r="S17" s="29">
        <v>142</v>
      </c>
      <c r="T17" s="29">
        <v>285</v>
      </c>
    </row>
    <row r="18" spans="1:20" x14ac:dyDescent="0.2">
      <c r="A18" s="18">
        <v>1989</v>
      </c>
      <c r="B18" s="24">
        <v>860</v>
      </c>
      <c r="C18" s="29">
        <v>22</v>
      </c>
      <c r="D18" s="29">
        <v>7</v>
      </c>
      <c r="E18" s="29">
        <v>9</v>
      </c>
      <c r="F18" s="29">
        <v>17</v>
      </c>
      <c r="G18" s="29">
        <v>20</v>
      </c>
      <c r="H18" s="29">
        <v>17</v>
      </c>
      <c r="I18" s="29">
        <v>11</v>
      </c>
      <c r="J18" s="29">
        <v>15</v>
      </c>
      <c r="K18" s="29">
        <v>13</v>
      </c>
      <c r="L18" s="29">
        <v>20</v>
      </c>
      <c r="M18" s="29">
        <v>17</v>
      </c>
      <c r="N18" s="29">
        <v>20</v>
      </c>
      <c r="O18" s="29">
        <v>34</v>
      </c>
      <c r="P18" s="29">
        <v>39</v>
      </c>
      <c r="Q18" s="29">
        <v>52</v>
      </c>
      <c r="R18" s="29">
        <v>106</v>
      </c>
      <c r="S18" s="29">
        <v>136</v>
      </c>
      <c r="T18" s="29">
        <v>305</v>
      </c>
    </row>
    <row r="19" spans="1:20" x14ac:dyDescent="0.2">
      <c r="A19" s="18">
        <v>1990</v>
      </c>
      <c r="B19" s="24">
        <v>728</v>
      </c>
      <c r="C19" s="29">
        <v>9</v>
      </c>
      <c r="D19" s="29">
        <v>6</v>
      </c>
      <c r="E19" s="29">
        <v>10</v>
      </c>
      <c r="F19" s="29">
        <v>12</v>
      </c>
      <c r="G19" s="29">
        <v>24</v>
      </c>
      <c r="H19" s="29">
        <v>10</v>
      </c>
      <c r="I19" s="29">
        <v>9</v>
      </c>
      <c r="J19" s="29">
        <v>16</v>
      </c>
      <c r="K19" s="29">
        <v>14</v>
      </c>
      <c r="L19" s="29">
        <v>15</v>
      </c>
      <c r="M19" s="29">
        <v>26</v>
      </c>
      <c r="N19" s="29">
        <v>14</v>
      </c>
      <c r="O19" s="29">
        <v>23</v>
      </c>
      <c r="P19" s="29">
        <v>41</v>
      </c>
      <c r="Q19" s="29">
        <v>53</v>
      </c>
      <c r="R19" s="29">
        <v>90</v>
      </c>
      <c r="S19" s="29">
        <v>126</v>
      </c>
      <c r="T19" s="29">
        <v>230</v>
      </c>
    </row>
    <row r="20" spans="1:20" x14ac:dyDescent="0.2">
      <c r="A20" s="18">
        <v>1991</v>
      </c>
      <c r="B20" s="24">
        <v>751</v>
      </c>
      <c r="C20" s="29">
        <v>20</v>
      </c>
      <c r="D20" s="29">
        <v>7</v>
      </c>
      <c r="E20" s="29">
        <v>14</v>
      </c>
      <c r="F20" s="29">
        <v>22</v>
      </c>
      <c r="G20" s="29">
        <v>22</v>
      </c>
      <c r="H20" s="29">
        <v>19</v>
      </c>
      <c r="I20" s="29">
        <v>12</v>
      </c>
      <c r="J20" s="29">
        <v>12</v>
      </c>
      <c r="K20" s="29">
        <v>20</v>
      </c>
      <c r="L20" s="29">
        <v>8</v>
      </c>
      <c r="M20" s="29">
        <v>17</v>
      </c>
      <c r="N20" s="29">
        <v>16</v>
      </c>
      <c r="O20" s="29">
        <v>29</v>
      </c>
      <c r="P20" s="29">
        <v>27</v>
      </c>
      <c r="Q20" s="29">
        <v>41</v>
      </c>
      <c r="R20" s="29">
        <v>77</v>
      </c>
      <c r="S20" s="29">
        <v>121</v>
      </c>
      <c r="T20" s="29">
        <v>267</v>
      </c>
    </row>
    <row r="21" spans="1:20" x14ac:dyDescent="0.2">
      <c r="A21" s="18">
        <v>1992</v>
      </c>
      <c r="B21" s="24">
        <v>684</v>
      </c>
      <c r="C21" s="29">
        <v>13</v>
      </c>
      <c r="D21" s="29">
        <v>4</v>
      </c>
      <c r="E21" s="29">
        <v>9</v>
      </c>
      <c r="F21" s="29">
        <v>21</v>
      </c>
      <c r="G21" s="29">
        <v>23</v>
      </c>
      <c r="H21" s="29">
        <v>7</v>
      </c>
      <c r="I21" s="29">
        <v>11</v>
      </c>
      <c r="J21" s="29">
        <v>12</v>
      </c>
      <c r="K21" s="29">
        <v>13</v>
      </c>
      <c r="L21" s="29">
        <v>9</v>
      </c>
      <c r="M21" s="29">
        <v>13</v>
      </c>
      <c r="N21" s="29">
        <v>16</v>
      </c>
      <c r="O21" s="29">
        <v>21</v>
      </c>
      <c r="P21" s="29">
        <v>21</v>
      </c>
      <c r="Q21" s="29">
        <v>39</v>
      </c>
      <c r="R21" s="29">
        <v>74</v>
      </c>
      <c r="S21" s="29">
        <v>121</v>
      </c>
      <c r="T21" s="29">
        <v>257</v>
      </c>
    </row>
    <row r="22" spans="1:20" x14ac:dyDescent="0.2">
      <c r="A22" s="18">
        <v>1993</v>
      </c>
      <c r="B22" s="24">
        <v>650</v>
      </c>
      <c r="C22" s="29">
        <v>10</v>
      </c>
      <c r="D22" s="29">
        <v>9</v>
      </c>
      <c r="E22" s="29">
        <v>10</v>
      </c>
      <c r="F22" s="29">
        <v>11</v>
      </c>
      <c r="G22" s="29">
        <v>10</v>
      </c>
      <c r="H22" s="29">
        <v>12</v>
      </c>
      <c r="I22" s="29">
        <v>11</v>
      </c>
      <c r="J22" s="29">
        <v>16</v>
      </c>
      <c r="K22" s="29">
        <v>19</v>
      </c>
      <c r="L22" s="29">
        <v>11</v>
      </c>
      <c r="M22" s="29">
        <v>15</v>
      </c>
      <c r="N22" s="29">
        <v>21</v>
      </c>
      <c r="O22" s="29">
        <v>22</v>
      </c>
      <c r="P22" s="29">
        <v>19</v>
      </c>
      <c r="Q22" s="29">
        <v>35</v>
      </c>
      <c r="R22" s="29">
        <v>68</v>
      </c>
      <c r="S22" s="29">
        <v>106</v>
      </c>
      <c r="T22" s="29">
        <v>245</v>
      </c>
    </row>
    <row r="23" spans="1:20" x14ac:dyDescent="0.2">
      <c r="A23" s="18">
        <v>1994</v>
      </c>
      <c r="B23" s="24">
        <v>588</v>
      </c>
      <c r="C23" s="29">
        <v>9</v>
      </c>
      <c r="D23" s="29">
        <v>1</v>
      </c>
      <c r="E23" s="29">
        <v>8</v>
      </c>
      <c r="F23" s="29">
        <v>7</v>
      </c>
      <c r="G23" s="29">
        <v>11</v>
      </c>
      <c r="H23" s="29">
        <v>12</v>
      </c>
      <c r="I23" s="29">
        <v>16</v>
      </c>
      <c r="J23" s="29">
        <v>12</v>
      </c>
      <c r="K23" s="29">
        <v>11</v>
      </c>
      <c r="L23" s="29">
        <v>11</v>
      </c>
      <c r="M23" s="29">
        <v>14</v>
      </c>
      <c r="N23" s="29">
        <v>13</v>
      </c>
      <c r="O23" s="29">
        <v>18</v>
      </c>
      <c r="P23" s="29">
        <v>22</v>
      </c>
      <c r="Q23" s="29">
        <v>42</v>
      </c>
      <c r="R23" s="29">
        <v>54</v>
      </c>
      <c r="S23" s="29">
        <v>97</v>
      </c>
      <c r="T23" s="29">
        <v>230</v>
      </c>
    </row>
    <row r="24" spans="1:20" x14ac:dyDescent="0.2">
      <c r="A24" s="18">
        <v>1995</v>
      </c>
      <c r="B24" s="24">
        <v>650</v>
      </c>
      <c r="C24" s="29">
        <v>8</v>
      </c>
      <c r="D24" s="29">
        <v>6</v>
      </c>
      <c r="E24" s="29">
        <v>3</v>
      </c>
      <c r="F24" s="29">
        <v>12</v>
      </c>
      <c r="G24" s="29">
        <v>23</v>
      </c>
      <c r="H24" s="29">
        <v>9</v>
      </c>
      <c r="I24" s="29">
        <v>11</v>
      </c>
      <c r="J24" s="29">
        <v>8</v>
      </c>
      <c r="K24" s="29">
        <v>8</v>
      </c>
      <c r="L24" s="29">
        <v>17</v>
      </c>
      <c r="M24" s="29">
        <v>11</v>
      </c>
      <c r="N24" s="29">
        <v>10</v>
      </c>
      <c r="O24" s="29">
        <v>20</v>
      </c>
      <c r="P24" s="29">
        <v>24</v>
      </c>
      <c r="Q24" s="29">
        <v>39</v>
      </c>
      <c r="R24" s="29">
        <v>65</v>
      </c>
      <c r="S24" s="29">
        <v>106</v>
      </c>
      <c r="T24" s="29">
        <v>270</v>
      </c>
    </row>
    <row r="25" spans="1:20" x14ac:dyDescent="0.2">
      <c r="A25" s="18">
        <v>1996</v>
      </c>
      <c r="B25" s="24">
        <v>642</v>
      </c>
      <c r="C25" s="29">
        <v>6</v>
      </c>
      <c r="D25" s="29">
        <v>2</v>
      </c>
      <c r="E25" s="29">
        <v>2</v>
      </c>
      <c r="F25" s="29">
        <v>11</v>
      </c>
      <c r="G25" s="29">
        <v>11</v>
      </c>
      <c r="H25" s="29">
        <v>13</v>
      </c>
      <c r="I25" s="29">
        <v>11</v>
      </c>
      <c r="J25" s="29">
        <v>10</v>
      </c>
      <c r="K25" s="29">
        <v>6</v>
      </c>
      <c r="L25" s="29">
        <v>16</v>
      </c>
      <c r="M25" s="29">
        <v>14</v>
      </c>
      <c r="N25" s="29">
        <v>11</v>
      </c>
      <c r="O25" s="29">
        <v>23</v>
      </c>
      <c r="P25" s="29">
        <v>22</v>
      </c>
      <c r="Q25" s="29">
        <v>43</v>
      </c>
      <c r="R25" s="29">
        <v>61</v>
      </c>
      <c r="S25" s="29">
        <v>119</v>
      </c>
      <c r="T25" s="29">
        <v>261</v>
      </c>
    </row>
    <row r="26" spans="1:20" x14ac:dyDescent="0.2">
      <c r="A26" s="18">
        <v>1997</v>
      </c>
      <c r="B26" s="24">
        <v>617</v>
      </c>
      <c r="C26" s="29">
        <v>8</v>
      </c>
      <c r="D26" s="29">
        <v>5</v>
      </c>
      <c r="E26" s="29">
        <v>6</v>
      </c>
      <c r="F26" s="29">
        <v>15</v>
      </c>
      <c r="G26" s="29">
        <v>15</v>
      </c>
      <c r="H26" s="29">
        <v>6</v>
      </c>
      <c r="I26" s="29">
        <v>11</v>
      </c>
      <c r="J26" s="29">
        <v>14</v>
      </c>
      <c r="K26" s="29">
        <v>16</v>
      </c>
      <c r="L26" s="29">
        <v>7</v>
      </c>
      <c r="M26" s="29">
        <v>9</v>
      </c>
      <c r="N26" s="29">
        <v>8</v>
      </c>
      <c r="O26" s="29">
        <v>15</v>
      </c>
      <c r="P26" s="29">
        <v>32</v>
      </c>
      <c r="Q26" s="29">
        <v>28</v>
      </c>
      <c r="R26" s="29">
        <v>56</v>
      </c>
      <c r="S26" s="29">
        <v>99</v>
      </c>
      <c r="T26" s="29">
        <v>267</v>
      </c>
    </row>
    <row r="27" spans="1:20" x14ac:dyDescent="0.2">
      <c r="A27" s="18">
        <v>1998</v>
      </c>
      <c r="B27" s="24">
        <v>598</v>
      </c>
      <c r="C27" s="29">
        <v>5</v>
      </c>
      <c r="D27" s="29">
        <v>8</v>
      </c>
      <c r="E27" s="29">
        <v>6</v>
      </c>
      <c r="F27" s="29">
        <v>6</v>
      </c>
      <c r="G27" s="29">
        <v>15</v>
      </c>
      <c r="H27" s="29">
        <v>13</v>
      </c>
      <c r="I27" s="29">
        <v>6</v>
      </c>
      <c r="J27" s="29">
        <v>15</v>
      </c>
      <c r="K27" s="29">
        <v>12</v>
      </c>
      <c r="L27" s="29">
        <v>12</v>
      </c>
      <c r="M27" s="29">
        <v>13</v>
      </c>
      <c r="N27" s="29">
        <v>21</v>
      </c>
      <c r="O27" s="29">
        <v>19</v>
      </c>
      <c r="P27" s="29">
        <v>17</v>
      </c>
      <c r="Q27" s="29">
        <v>30</v>
      </c>
      <c r="R27" s="29">
        <v>58</v>
      </c>
      <c r="S27" s="29">
        <v>71</v>
      </c>
      <c r="T27" s="29">
        <v>271</v>
      </c>
    </row>
    <row r="28" spans="1:20" x14ac:dyDescent="0.2">
      <c r="A28" s="18">
        <v>1999</v>
      </c>
      <c r="B28" s="24">
        <v>662</v>
      </c>
      <c r="C28" s="29">
        <v>9</v>
      </c>
      <c r="D28" s="29">
        <v>3</v>
      </c>
      <c r="E28" s="29">
        <v>4</v>
      </c>
      <c r="F28" s="29">
        <v>16</v>
      </c>
      <c r="G28" s="29">
        <v>10</v>
      </c>
      <c r="H28" s="29">
        <v>10</v>
      </c>
      <c r="I28" s="29">
        <v>13</v>
      </c>
      <c r="J28" s="29">
        <v>11</v>
      </c>
      <c r="K28" s="29">
        <v>9</v>
      </c>
      <c r="L28" s="29">
        <v>13</v>
      </c>
      <c r="M28" s="29">
        <v>11</v>
      </c>
      <c r="N28" s="29">
        <v>14</v>
      </c>
      <c r="O28" s="29">
        <v>20</v>
      </c>
      <c r="P28" s="29">
        <v>20</v>
      </c>
      <c r="Q28" s="29">
        <v>37</v>
      </c>
      <c r="R28" s="29">
        <v>62</v>
      </c>
      <c r="S28" s="29">
        <v>92</v>
      </c>
      <c r="T28" s="29">
        <v>308</v>
      </c>
    </row>
    <row r="29" spans="1:20" x14ac:dyDescent="0.2">
      <c r="A29" s="18">
        <v>2000</v>
      </c>
      <c r="B29" s="24">
        <v>632</v>
      </c>
      <c r="C29" s="26">
        <v>6</v>
      </c>
      <c r="D29" s="26">
        <v>2</v>
      </c>
      <c r="E29" s="26">
        <v>5</v>
      </c>
      <c r="F29" s="26">
        <v>10</v>
      </c>
      <c r="G29" s="26">
        <v>9</v>
      </c>
      <c r="H29" s="26">
        <v>9</v>
      </c>
      <c r="I29" s="26">
        <v>8</v>
      </c>
      <c r="J29" s="26">
        <v>11</v>
      </c>
      <c r="K29" s="26">
        <v>13</v>
      </c>
      <c r="L29" s="26">
        <v>13</v>
      </c>
      <c r="M29" s="26">
        <v>7</v>
      </c>
      <c r="N29" s="26">
        <v>14</v>
      </c>
      <c r="O29" s="26">
        <v>20</v>
      </c>
      <c r="P29" s="26">
        <v>22</v>
      </c>
      <c r="Q29" s="26">
        <v>32</v>
      </c>
      <c r="R29" s="26">
        <v>62</v>
      </c>
      <c r="S29" s="26">
        <v>90</v>
      </c>
      <c r="T29" s="26">
        <v>299</v>
      </c>
    </row>
    <row r="30" spans="1:20" x14ac:dyDescent="0.2">
      <c r="A30" s="18">
        <v>2001</v>
      </c>
      <c r="B30" s="24">
        <v>601</v>
      </c>
      <c r="C30" s="26">
        <v>8</v>
      </c>
      <c r="D30" s="26">
        <v>3</v>
      </c>
      <c r="E30" s="26">
        <v>4</v>
      </c>
      <c r="F30" s="26">
        <v>16</v>
      </c>
      <c r="G30" s="26">
        <v>8</v>
      </c>
      <c r="H30" s="26">
        <v>6</v>
      </c>
      <c r="I30" s="26">
        <v>11</v>
      </c>
      <c r="J30" s="26">
        <v>6</v>
      </c>
      <c r="K30" s="26">
        <v>10</v>
      </c>
      <c r="L30" s="26">
        <v>17</v>
      </c>
      <c r="M30" s="26">
        <v>19</v>
      </c>
      <c r="N30" s="26">
        <v>20</v>
      </c>
      <c r="O30" s="26">
        <v>15</v>
      </c>
      <c r="P30" s="26">
        <v>28</v>
      </c>
      <c r="Q30" s="26">
        <v>24</v>
      </c>
      <c r="R30" s="26">
        <v>65</v>
      </c>
      <c r="S30" s="26">
        <v>72</v>
      </c>
      <c r="T30" s="26">
        <v>269</v>
      </c>
    </row>
    <row r="31" spans="1:20" x14ac:dyDescent="0.2">
      <c r="A31" s="18">
        <v>2002</v>
      </c>
      <c r="B31" s="24">
        <v>624</v>
      </c>
      <c r="C31" s="26">
        <v>10</v>
      </c>
      <c r="D31" s="26">
        <v>2</v>
      </c>
      <c r="E31" s="26">
        <v>5</v>
      </c>
      <c r="F31" s="26">
        <v>9</v>
      </c>
      <c r="G31" s="26">
        <v>14</v>
      </c>
      <c r="H31" s="26">
        <v>4</v>
      </c>
      <c r="I31" s="26">
        <v>10</v>
      </c>
      <c r="J31" s="26">
        <v>8</v>
      </c>
      <c r="K31" s="26">
        <v>7</v>
      </c>
      <c r="L31" s="26">
        <v>8</v>
      </c>
      <c r="M31" s="26">
        <v>15</v>
      </c>
      <c r="N31" s="26">
        <v>13</v>
      </c>
      <c r="O31" s="26">
        <v>17</v>
      </c>
      <c r="P31" s="26">
        <v>20</v>
      </c>
      <c r="Q31" s="26">
        <v>31</v>
      </c>
      <c r="R31" s="26">
        <v>70</v>
      </c>
      <c r="S31" s="26">
        <v>109</v>
      </c>
      <c r="T31" s="26">
        <v>272</v>
      </c>
    </row>
    <row r="32" spans="1:20" x14ac:dyDescent="0.2">
      <c r="A32" s="18">
        <v>2003</v>
      </c>
      <c r="B32" s="24">
        <v>614</v>
      </c>
      <c r="C32" s="26">
        <v>2</v>
      </c>
      <c r="D32" s="26">
        <v>3</v>
      </c>
      <c r="E32" s="26">
        <v>6</v>
      </c>
      <c r="F32" s="26">
        <v>19</v>
      </c>
      <c r="G32" s="26">
        <v>10</v>
      </c>
      <c r="H32" s="26">
        <v>8</v>
      </c>
      <c r="I32" s="26">
        <v>10</v>
      </c>
      <c r="J32" s="26">
        <v>9</v>
      </c>
      <c r="K32" s="26">
        <v>9</v>
      </c>
      <c r="L32" s="26">
        <v>13</v>
      </c>
      <c r="M32" s="26">
        <v>13</v>
      </c>
      <c r="N32" s="26">
        <v>17</v>
      </c>
      <c r="O32" s="26">
        <v>12</v>
      </c>
      <c r="P32" s="26">
        <v>21</v>
      </c>
      <c r="Q32" s="26">
        <v>27</v>
      </c>
      <c r="R32" s="26">
        <v>61</v>
      </c>
      <c r="S32" s="26">
        <v>83</v>
      </c>
      <c r="T32" s="26">
        <v>291</v>
      </c>
    </row>
    <row r="33" spans="1:20" x14ac:dyDescent="0.2">
      <c r="A33" s="18">
        <v>2004</v>
      </c>
      <c r="B33" s="24">
        <v>632</v>
      </c>
      <c r="C33" s="26">
        <v>3</v>
      </c>
      <c r="D33" s="26">
        <v>3</v>
      </c>
      <c r="E33" s="26">
        <v>3</v>
      </c>
      <c r="F33" s="26">
        <v>15</v>
      </c>
      <c r="G33" s="26">
        <v>15</v>
      </c>
      <c r="H33" s="26">
        <v>3</v>
      </c>
      <c r="I33" s="26">
        <v>9</v>
      </c>
      <c r="J33" s="26">
        <v>8</v>
      </c>
      <c r="K33" s="26">
        <v>17</v>
      </c>
      <c r="L33" s="26">
        <v>7</v>
      </c>
      <c r="M33" s="26">
        <v>18</v>
      </c>
      <c r="N33" s="26">
        <v>20</v>
      </c>
      <c r="O33" s="26">
        <v>16</v>
      </c>
      <c r="P33" s="26">
        <v>23</v>
      </c>
      <c r="Q33" s="26">
        <v>32</v>
      </c>
      <c r="R33" s="26">
        <v>73</v>
      </c>
      <c r="S33" s="26">
        <v>112</v>
      </c>
      <c r="T33" s="26">
        <v>255</v>
      </c>
    </row>
    <row r="34" spans="1:20" x14ac:dyDescent="0.2">
      <c r="A34" s="18">
        <v>2005</v>
      </c>
      <c r="B34" s="24">
        <v>600</v>
      </c>
      <c r="C34" s="26">
        <v>4</v>
      </c>
      <c r="D34" s="26">
        <v>2</v>
      </c>
      <c r="E34" s="26">
        <v>2</v>
      </c>
      <c r="F34" s="26">
        <v>17</v>
      </c>
      <c r="G34" s="26">
        <v>8</v>
      </c>
      <c r="H34" s="26">
        <v>7</v>
      </c>
      <c r="I34" s="26">
        <v>5</v>
      </c>
      <c r="J34" s="26">
        <v>7</v>
      </c>
      <c r="K34" s="26">
        <v>14</v>
      </c>
      <c r="L34" s="26">
        <v>19</v>
      </c>
      <c r="M34" s="26">
        <v>16</v>
      </c>
      <c r="N34" s="26">
        <v>21</v>
      </c>
      <c r="O34" s="26">
        <v>14</v>
      </c>
      <c r="P34" s="26">
        <v>26</v>
      </c>
      <c r="Q34" s="26">
        <v>34</v>
      </c>
      <c r="R34" s="26">
        <v>66</v>
      </c>
      <c r="S34" s="26">
        <v>103</v>
      </c>
      <c r="T34" s="26">
        <v>235</v>
      </c>
    </row>
    <row r="35" spans="1:20" x14ac:dyDescent="0.2">
      <c r="A35" s="18">
        <v>2006</v>
      </c>
      <c r="B35" s="24">
        <v>542</v>
      </c>
      <c r="C35" s="26">
        <v>4</v>
      </c>
      <c r="D35" s="26">
        <v>4</v>
      </c>
      <c r="E35" s="26">
        <v>3</v>
      </c>
      <c r="F35" s="26">
        <v>12</v>
      </c>
      <c r="G35" s="26">
        <v>10</v>
      </c>
      <c r="H35" s="26">
        <v>2</v>
      </c>
      <c r="I35" s="26">
        <v>11</v>
      </c>
      <c r="J35" s="26">
        <v>7</v>
      </c>
      <c r="K35" s="26">
        <v>12</v>
      </c>
      <c r="L35" s="26">
        <v>8</v>
      </c>
      <c r="M35" s="26">
        <v>11</v>
      </c>
      <c r="N35" s="26">
        <v>10</v>
      </c>
      <c r="O35" s="26">
        <v>24</v>
      </c>
      <c r="P35" s="26">
        <v>14</v>
      </c>
      <c r="Q35" s="26">
        <v>17</v>
      </c>
      <c r="R35" s="26">
        <v>42</v>
      </c>
      <c r="S35" s="26">
        <v>94</v>
      </c>
      <c r="T35" s="26">
        <v>257</v>
      </c>
    </row>
    <row r="36" spans="1:20" x14ac:dyDescent="0.2">
      <c r="A36" s="18">
        <v>2007</v>
      </c>
      <c r="B36" s="24">
        <v>581</v>
      </c>
      <c r="C36" s="26">
        <v>5</v>
      </c>
      <c r="D36" s="26">
        <v>1</v>
      </c>
      <c r="E36" s="26">
        <v>2</v>
      </c>
      <c r="F36" s="26">
        <v>13</v>
      </c>
      <c r="G36" s="26">
        <v>6</v>
      </c>
      <c r="H36" s="26">
        <v>3</v>
      </c>
      <c r="I36" s="26">
        <v>8</v>
      </c>
      <c r="J36" s="26">
        <v>6</v>
      </c>
      <c r="K36" s="26">
        <v>11</v>
      </c>
      <c r="L36" s="26">
        <v>9</v>
      </c>
      <c r="M36" s="26">
        <v>10</v>
      </c>
      <c r="N36" s="26">
        <v>12</v>
      </c>
      <c r="O36" s="26">
        <v>10</v>
      </c>
      <c r="P36" s="26">
        <v>16</v>
      </c>
      <c r="Q36" s="26">
        <v>39</v>
      </c>
      <c r="R36" s="26">
        <v>55</v>
      </c>
      <c r="S36" s="26">
        <v>89</v>
      </c>
      <c r="T36" s="26">
        <v>286</v>
      </c>
    </row>
    <row r="37" spans="1:20" x14ac:dyDescent="0.2">
      <c r="A37" s="18">
        <v>2008</v>
      </c>
      <c r="B37" s="24">
        <v>565</v>
      </c>
      <c r="C37" s="26">
        <v>3</v>
      </c>
      <c r="D37" s="26">
        <v>2</v>
      </c>
      <c r="E37" s="26">
        <v>2</v>
      </c>
      <c r="F37" s="26">
        <v>14</v>
      </c>
      <c r="G37" s="26">
        <v>8</v>
      </c>
      <c r="H37" s="26">
        <v>3</v>
      </c>
      <c r="I37" s="26">
        <v>6</v>
      </c>
      <c r="J37" s="26">
        <v>6</v>
      </c>
      <c r="K37" s="26">
        <v>7</v>
      </c>
      <c r="L37" s="26">
        <v>13</v>
      </c>
      <c r="M37" s="26">
        <v>20</v>
      </c>
      <c r="N37" s="26">
        <v>11</v>
      </c>
      <c r="O37" s="26">
        <v>22</v>
      </c>
      <c r="P37" s="26">
        <v>12</v>
      </c>
      <c r="Q37" s="26">
        <v>27</v>
      </c>
      <c r="R37" s="26">
        <v>45</v>
      </c>
      <c r="S37" s="26">
        <v>76</v>
      </c>
      <c r="T37" s="26">
        <v>288</v>
      </c>
    </row>
    <row r="38" spans="1:20" x14ac:dyDescent="0.2">
      <c r="A38" s="18">
        <v>2009</v>
      </c>
      <c r="B38" s="24">
        <v>588</v>
      </c>
      <c r="C38" s="26">
        <v>3</v>
      </c>
      <c r="D38" s="26">
        <v>2</v>
      </c>
      <c r="E38" s="26">
        <v>1</v>
      </c>
      <c r="F38" s="26">
        <v>8</v>
      </c>
      <c r="G38" s="26">
        <v>9</v>
      </c>
      <c r="H38" s="26">
        <v>6</v>
      </c>
      <c r="I38" s="26">
        <v>7</v>
      </c>
      <c r="J38" s="26">
        <v>9</v>
      </c>
      <c r="K38" s="26">
        <v>15</v>
      </c>
      <c r="L38" s="26">
        <v>16</v>
      </c>
      <c r="M38" s="26">
        <v>16</v>
      </c>
      <c r="N38" s="26">
        <v>15</v>
      </c>
      <c r="O38" s="26">
        <v>21</v>
      </c>
      <c r="P38" s="26">
        <v>22</v>
      </c>
      <c r="Q38" s="26">
        <v>35</v>
      </c>
      <c r="R38" s="26">
        <v>50</v>
      </c>
      <c r="S38" s="26">
        <v>84</v>
      </c>
      <c r="T38" s="26">
        <v>269</v>
      </c>
    </row>
    <row r="39" spans="1:20" ht="12.75" customHeight="1" x14ac:dyDescent="0.2">
      <c r="A39" s="30">
        <v>2010</v>
      </c>
      <c r="B39" s="24">
        <v>599</v>
      </c>
      <c r="C39" s="26">
        <v>1</v>
      </c>
      <c r="D39" s="26">
        <v>0</v>
      </c>
      <c r="E39" s="26">
        <v>0</v>
      </c>
      <c r="F39" s="26">
        <v>12</v>
      </c>
      <c r="G39" s="26">
        <v>11</v>
      </c>
      <c r="H39" s="26">
        <v>8</v>
      </c>
      <c r="I39" s="26">
        <v>9</v>
      </c>
      <c r="J39" s="26">
        <v>14</v>
      </c>
      <c r="K39" s="26">
        <v>5</v>
      </c>
      <c r="L39" s="26">
        <v>17</v>
      </c>
      <c r="M39" s="26">
        <v>12</v>
      </c>
      <c r="N39" s="26">
        <v>14</v>
      </c>
      <c r="O39" s="26">
        <v>27</v>
      </c>
      <c r="P39" s="26">
        <v>18</v>
      </c>
      <c r="Q39" s="26">
        <v>36</v>
      </c>
      <c r="R39" s="26">
        <v>48</v>
      </c>
      <c r="S39" s="26">
        <v>77</v>
      </c>
      <c r="T39" s="26">
        <v>290</v>
      </c>
    </row>
    <row r="40" spans="1:20" ht="12.75" customHeight="1" x14ac:dyDescent="0.2">
      <c r="A40" s="30" t="s">
        <v>90</v>
      </c>
      <c r="B40" s="24">
        <v>602</v>
      </c>
      <c r="C40" s="26">
        <v>2</v>
      </c>
      <c r="D40" s="26">
        <v>0</v>
      </c>
      <c r="E40" s="26">
        <v>1</v>
      </c>
      <c r="F40" s="26">
        <v>5</v>
      </c>
      <c r="G40" s="26">
        <v>5</v>
      </c>
      <c r="H40" s="26">
        <v>9</v>
      </c>
      <c r="I40" s="26">
        <v>5</v>
      </c>
      <c r="J40" s="26">
        <v>9</v>
      </c>
      <c r="K40" s="26">
        <v>5</v>
      </c>
      <c r="L40" s="26">
        <v>16</v>
      </c>
      <c r="M40" s="26">
        <v>22</v>
      </c>
      <c r="N40" s="26">
        <v>17</v>
      </c>
      <c r="O40" s="26">
        <v>14</v>
      </c>
      <c r="P40" s="26">
        <v>27</v>
      </c>
      <c r="Q40" s="26">
        <v>31</v>
      </c>
      <c r="R40" s="26">
        <v>46</v>
      </c>
      <c r="S40" s="26">
        <v>99</v>
      </c>
      <c r="T40" s="26">
        <v>289</v>
      </c>
    </row>
    <row r="41" spans="1:20" ht="12.75" customHeight="1" x14ac:dyDescent="0.2">
      <c r="A41" s="30" t="s">
        <v>92</v>
      </c>
      <c r="B41" s="24">
        <v>554</v>
      </c>
      <c r="C41" s="29">
        <v>2</v>
      </c>
      <c r="D41" s="65">
        <v>2</v>
      </c>
      <c r="E41" s="65">
        <v>0</v>
      </c>
      <c r="F41" s="29">
        <v>5</v>
      </c>
      <c r="G41" s="29">
        <v>3</v>
      </c>
      <c r="H41" s="29">
        <v>7</v>
      </c>
      <c r="I41" s="29">
        <v>5</v>
      </c>
      <c r="J41" s="29">
        <v>8</v>
      </c>
      <c r="K41" s="29">
        <v>8</v>
      </c>
      <c r="L41" s="29">
        <v>12</v>
      </c>
      <c r="M41" s="29">
        <v>14</v>
      </c>
      <c r="N41" s="29">
        <v>17</v>
      </c>
      <c r="O41" s="29">
        <v>15</v>
      </c>
      <c r="P41" s="29">
        <v>21</v>
      </c>
      <c r="Q41" s="29">
        <v>26</v>
      </c>
      <c r="R41" s="29">
        <v>59</v>
      </c>
      <c r="S41" s="29">
        <v>103</v>
      </c>
      <c r="T41" s="29">
        <v>247</v>
      </c>
    </row>
    <row r="42" spans="1:20" ht="12.75" customHeight="1" x14ac:dyDescent="0.2">
      <c r="A42" s="30" t="s">
        <v>118</v>
      </c>
      <c r="B42" s="24">
        <v>580</v>
      </c>
      <c r="C42" s="29">
        <v>1</v>
      </c>
      <c r="D42" s="65">
        <v>1</v>
      </c>
      <c r="E42" s="65">
        <v>1</v>
      </c>
      <c r="F42" s="29">
        <v>9</v>
      </c>
      <c r="G42" s="29">
        <v>6</v>
      </c>
      <c r="H42" s="29">
        <v>7</v>
      </c>
      <c r="I42" s="29">
        <v>9</v>
      </c>
      <c r="J42" s="29">
        <v>9</v>
      </c>
      <c r="K42" s="29">
        <v>12</v>
      </c>
      <c r="L42" s="29">
        <v>16</v>
      </c>
      <c r="M42" s="29">
        <v>21</v>
      </c>
      <c r="N42" s="29">
        <v>20</v>
      </c>
      <c r="O42" s="29">
        <v>13</v>
      </c>
      <c r="P42" s="29">
        <v>27</v>
      </c>
      <c r="Q42" s="29">
        <v>32</v>
      </c>
      <c r="R42" s="29">
        <v>43</v>
      </c>
      <c r="S42" s="29">
        <v>95</v>
      </c>
      <c r="T42" s="29">
        <v>258</v>
      </c>
    </row>
    <row r="43" spans="1:20" ht="12.75" customHeight="1" x14ac:dyDescent="0.2">
      <c r="A43" s="30" t="s">
        <v>123</v>
      </c>
      <c r="B43" s="24">
        <v>613</v>
      </c>
      <c r="C43" s="29">
        <v>5</v>
      </c>
      <c r="D43" s="65">
        <v>1</v>
      </c>
      <c r="E43" s="65">
        <v>3</v>
      </c>
      <c r="F43" s="29">
        <v>4</v>
      </c>
      <c r="G43" s="29">
        <v>8</v>
      </c>
      <c r="H43" s="29">
        <v>4</v>
      </c>
      <c r="I43" s="29">
        <v>8</v>
      </c>
      <c r="J43" s="29">
        <v>9</v>
      </c>
      <c r="K43" s="29">
        <v>6</v>
      </c>
      <c r="L43" s="29">
        <v>15</v>
      </c>
      <c r="M43" s="29">
        <v>13</v>
      </c>
      <c r="N43" s="29">
        <v>11</v>
      </c>
      <c r="O43" s="29">
        <v>23</v>
      </c>
      <c r="P43" s="29">
        <v>29</v>
      </c>
      <c r="Q43" s="29">
        <v>23</v>
      </c>
      <c r="R43" s="29">
        <v>53</v>
      </c>
      <c r="S43" s="29">
        <v>100</v>
      </c>
      <c r="T43" s="29">
        <v>298</v>
      </c>
    </row>
    <row r="44" spans="1:20" ht="12.75" customHeight="1" x14ac:dyDescent="0.2">
      <c r="A44" s="30" t="s">
        <v>133</v>
      </c>
      <c r="B44" s="24">
        <v>675</v>
      </c>
      <c r="C44" s="29">
        <v>6</v>
      </c>
      <c r="D44" s="65">
        <v>0</v>
      </c>
      <c r="E44" s="65">
        <v>2</v>
      </c>
      <c r="F44" s="29">
        <v>4</v>
      </c>
      <c r="G44" s="29">
        <v>4</v>
      </c>
      <c r="H44" s="29">
        <v>11</v>
      </c>
      <c r="I44" s="29">
        <v>8</v>
      </c>
      <c r="J44" s="29">
        <v>9</v>
      </c>
      <c r="K44" s="29">
        <v>14</v>
      </c>
      <c r="L44" s="29">
        <v>18</v>
      </c>
      <c r="M44" s="29">
        <v>26</v>
      </c>
      <c r="N44" s="29">
        <v>20</v>
      </c>
      <c r="O44" s="29">
        <v>22</v>
      </c>
      <c r="P44" s="29">
        <v>24</v>
      </c>
      <c r="Q44" s="29">
        <v>19</v>
      </c>
      <c r="R44" s="29">
        <v>50</v>
      </c>
      <c r="S44" s="29">
        <v>116</v>
      </c>
      <c r="T44" s="29">
        <v>322</v>
      </c>
    </row>
    <row r="45" spans="1:20" ht="12.75" customHeight="1" x14ac:dyDescent="0.2">
      <c r="A45" s="30" t="s">
        <v>136</v>
      </c>
      <c r="B45" s="24">
        <v>714</v>
      </c>
      <c r="C45" s="29">
        <v>5</v>
      </c>
      <c r="D45" s="65">
        <v>2</v>
      </c>
      <c r="E45" s="65">
        <v>2</v>
      </c>
      <c r="F45" s="29">
        <v>8</v>
      </c>
      <c r="G45" s="29">
        <v>11</v>
      </c>
      <c r="H45" s="29">
        <v>10</v>
      </c>
      <c r="I45" s="29">
        <v>10</v>
      </c>
      <c r="J45" s="29">
        <v>14</v>
      </c>
      <c r="K45" s="29">
        <v>9</v>
      </c>
      <c r="L45" s="29">
        <v>25</v>
      </c>
      <c r="M45" s="29">
        <v>14</v>
      </c>
      <c r="N45" s="29">
        <v>24</v>
      </c>
      <c r="O45" s="29">
        <v>17</v>
      </c>
      <c r="P45" s="29">
        <v>28</v>
      </c>
      <c r="Q45" s="29">
        <v>33</v>
      </c>
      <c r="R45" s="29">
        <v>67</v>
      </c>
      <c r="S45" s="29">
        <v>90</v>
      </c>
      <c r="T45" s="29">
        <v>345</v>
      </c>
    </row>
    <row r="46" spans="1:20" ht="12.75" customHeight="1" x14ac:dyDescent="0.2">
      <c r="A46" s="30" t="s">
        <v>141</v>
      </c>
      <c r="B46" s="24">
        <v>767</v>
      </c>
      <c r="C46" s="29">
        <v>1</v>
      </c>
      <c r="D46" s="65">
        <v>1</v>
      </c>
      <c r="E46" s="65">
        <v>2</v>
      </c>
      <c r="F46" s="29">
        <v>2</v>
      </c>
      <c r="G46" s="29">
        <v>7</v>
      </c>
      <c r="H46" s="29">
        <v>6</v>
      </c>
      <c r="I46" s="29">
        <v>5</v>
      </c>
      <c r="J46" s="29">
        <v>13</v>
      </c>
      <c r="K46" s="29">
        <v>14</v>
      </c>
      <c r="L46" s="29">
        <v>20</v>
      </c>
      <c r="M46" s="29">
        <v>24</v>
      </c>
      <c r="N46" s="29">
        <v>20</v>
      </c>
      <c r="O46" s="29">
        <v>18</v>
      </c>
      <c r="P46" s="29">
        <v>29</v>
      </c>
      <c r="Q46" s="29">
        <v>33</v>
      </c>
      <c r="R46" s="29">
        <v>72</v>
      </c>
      <c r="S46" s="29">
        <v>128</v>
      </c>
      <c r="T46" s="29">
        <v>372</v>
      </c>
    </row>
    <row r="47" spans="1:20" ht="12.75" customHeight="1" x14ac:dyDescent="0.2">
      <c r="A47" s="30" t="s">
        <v>144</v>
      </c>
      <c r="B47" s="24">
        <v>743</v>
      </c>
      <c r="C47" s="29">
        <v>2</v>
      </c>
      <c r="D47" s="65">
        <v>0</v>
      </c>
      <c r="E47" s="65">
        <v>1</v>
      </c>
      <c r="F47" s="29">
        <v>1</v>
      </c>
      <c r="G47" s="29">
        <v>6</v>
      </c>
      <c r="H47" s="29">
        <v>2</v>
      </c>
      <c r="I47" s="29">
        <v>7</v>
      </c>
      <c r="J47" s="29">
        <v>16</v>
      </c>
      <c r="K47" s="29">
        <v>10</v>
      </c>
      <c r="L47" s="29">
        <v>14</v>
      </c>
      <c r="M47" s="29">
        <v>23</v>
      </c>
      <c r="N47" s="29">
        <v>14</v>
      </c>
      <c r="O47" s="29">
        <v>25</v>
      </c>
      <c r="P47" s="29">
        <v>34</v>
      </c>
      <c r="Q47" s="29">
        <v>40</v>
      </c>
      <c r="R47" s="29">
        <v>54</v>
      </c>
      <c r="S47" s="29">
        <v>90</v>
      </c>
      <c r="T47" s="29">
        <v>404</v>
      </c>
    </row>
    <row r="48" spans="1:20" ht="12.75" customHeight="1" x14ac:dyDescent="0.2">
      <c r="A48" s="30" t="s">
        <v>161</v>
      </c>
      <c r="B48" s="122">
        <v>848</v>
      </c>
      <c r="C48" s="122">
        <v>3</v>
      </c>
      <c r="D48" s="122">
        <v>0</v>
      </c>
      <c r="E48" s="122">
        <v>1</v>
      </c>
      <c r="F48" s="122">
        <v>3</v>
      </c>
      <c r="G48" s="122">
        <v>9</v>
      </c>
      <c r="H48" s="122">
        <v>13</v>
      </c>
      <c r="I48" s="122">
        <v>6</v>
      </c>
      <c r="J48" s="122">
        <v>18</v>
      </c>
      <c r="K48" s="122">
        <v>20</v>
      </c>
      <c r="L48" s="122">
        <v>16</v>
      </c>
      <c r="M48" s="122">
        <v>28</v>
      </c>
      <c r="N48" s="122">
        <v>37</v>
      </c>
      <c r="O48" s="122">
        <v>22</v>
      </c>
      <c r="P48" s="122">
        <v>29</v>
      </c>
      <c r="Q48" s="122">
        <v>37</v>
      </c>
      <c r="R48" s="122">
        <v>67</v>
      </c>
      <c r="S48" s="122">
        <v>116</v>
      </c>
      <c r="T48" s="122">
        <v>423</v>
      </c>
    </row>
    <row r="49" spans="1:20" ht="12.75" customHeight="1" x14ac:dyDescent="0.2">
      <c r="A49" s="30" t="s">
        <v>162</v>
      </c>
      <c r="B49" s="122">
        <v>769</v>
      </c>
      <c r="C49" s="122">
        <v>5</v>
      </c>
      <c r="D49" s="122">
        <v>1</v>
      </c>
      <c r="E49" s="122">
        <v>2</v>
      </c>
      <c r="F49" s="122">
        <v>3</v>
      </c>
      <c r="G49" s="122">
        <v>3</v>
      </c>
      <c r="H49" s="122">
        <v>6</v>
      </c>
      <c r="I49" s="122">
        <v>9</v>
      </c>
      <c r="J49" s="122">
        <v>13</v>
      </c>
      <c r="K49" s="122">
        <v>18</v>
      </c>
      <c r="L49" s="122">
        <v>14</v>
      </c>
      <c r="M49" s="122">
        <v>24</v>
      </c>
      <c r="N49" s="122">
        <v>24</v>
      </c>
      <c r="O49" s="122">
        <v>24</v>
      </c>
      <c r="P49" s="122">
        <v>21</v>
      </c>
      <c r="Q49" s="122">
        <v>40</v>
      </c>
      <c r="R49" s="122">
        <v>61</v>
      </c>
      <c r="S49" s="122">
        <v>115</v>
      </c>
      <c r="T49" s="122">
        <v>386</v>
      </c>
    </row>
    <row r="50" spans="1:20" ht="12.75" customHeight="1" x14ac:dyDescent="0.2">
      <c r="A50" s="66"/>
      <c r="B50" s="134"/>
      <c r="C50" s="134"/>
      <c r="D50" s="134"/>
      <c r="E50" s="134"/>
      <c r="F50" s="134"/>
      <c r="G50" s="134"/>
      <c r="H50" s="134"/>
      <c r="I50" s="134"/>
      <c r="J50" s="134"/>
      <c r="K50" s="134"/>
      <c r="L50" s="134"/>
      <c r="M50" s="134"/>
      <c r="N50" s="134"/>
      <c r="O50" s="134"/>
      <c r="P50" s="134"/>
      <c r="Q50" s="134"/>
      <c r="R50" s="134"/>
      <c r="S50" s="134"/>
      <c r="T50" s="134"/>
    </row>
    <row r="51" spans="1:20" ht="12.75" customHeight="1" x14ac:dyDescent="0.2">
      <c r="A51" s="30"/>
      <c r="B51" s="65"/>
      <c r="C51" s="65"/>
      <c r="D51" s="65"/>
      <c r="E51" s="65"/>
      <c r="F51" s="65"/>
      <c r="G51" s="65"/>
      <c r="H51" s="65"/>
      <c r="I51" s="65"/>
      <c r="J51" s="65"/>
      <c r="K51" s="65"/>
      <c r="L51" s="65"/>
      <c r="M51" s="65"/>
      <c r="N51" s="65"/>
      <c r="O51" s="65"/>
      <c r="P51" s="65"/>
      <c r="Q51" s="65"/>
      <c r="R51" s="65"/>
      <c r="S51" s="65"/>
      <c r="T51" s="65"/>
    </row>
    <row r="52" spans="1:20" ht="12.75" customHeight="1" x14ac:dyDescent="0.2">
      <c r="A52" s="54" t="s">
        <v>73</v>
      </c>
      <c r="B52" s="29">
        <v>687</v>
      </c>
      <c r="C52" s="26">
        <v>2</v>
      </c>
      <c r="D52" s="26">
        <v>0</v>
      </c>
      <c r="E52" s="26">
        <v>1</v>
      </c>
      <c r="F52" s="26">
        <v>7</v>
      </c>
      <c r="G52" s="26">
        <v>10</v>
      </c>
      <c r="H52" s="26">
        <v>20</v>
      </c>
      <c r="I52" s="26">
        <v>16</v>
      </c>
      <c r="J52" s="26">
        <v>25</v>
      </c>
      <c r="K52" s="26">
        <v>12</v>
      </c>
      <c r="L52" s="26">
        <v>26</v>
      </c>
      <c r="M52" s="26">
        <v>31</v>
      </c>
      <c r="N52" s="26">
        <v>26</v>
      </c>
      <c r="O52" s="26">
        <v>17</v>
      </c>
      <c r="P52" s="26">
        <v>28</v>
      </c>
      <c r="Q52" s="26">
        <v>31</v>
      </c>
      <c r="R52" s="26">
        <v>46</v>
      </c>
      <c r="S52" s="26">
        <v>99</v>
      </c>
      <c r="T52" s="26">
        <v>290</v>
      </c>
    </row>
    <row r="53" spans="1:20" ht="12.75" customHeight="1" x14ac:dyDescent="0.2">
      <c r="A53" s="54" t="s">
        <v>91</v>
      </c>
      <c r="B53" s="29">
        <v>644</v>
      </c>
      <c r="C53" s="29">
        <v>2</v>
      </c>
      <c r="D53" s="29">
        <v>2</v>
      </c>
      <c r="E53" s="23">
        <v>0</v>
      </c>
      <c r="F53" s="29">
        <v>7</v>
      </c>
      <c r="G53" s="29">
        <v>10</v>
      </c>
      <c r="H53" s="29">
        <v>16</v>
      </c>
      <c r="I53" s="29">
        <v>14</v>
      </c>
      <c r="J53" s="29">
        <v>23</v>
      </c>
      <c r="K53" s="29">
        <v>21</v>
      </c>
      <c r="L53" s="29">
        <v>25</v>
      </c>
      <c r="M53" s="29">
        <v>22</v>
      </c>
      <c r="N53" s="29">
        <v>21</v>
      </c>
      <c r="O53" s="29">
        <v>21</v>
      </c>
      <c r="P53" s="29">
        <v>24</v>
      </c>
      <c r="Q53" s="29">
        <v>27</v>
      </c>
      <c r="R53" s="29">
        <v>59</v>
      </c>
      <c r="S53" s="29">
        <v>103</v>
      </c>
      <c r="T53" s="29">
        <v>247</v>
      </c>
    </row>
    <row r="54" spans="1:20" ht="12.75" customHeight="1" x14ac:dyDescent="0.2">
      <c r="A54" s="54" t="s">
        <v>119</v>
      </c>
      <c r="B54" s="29">
        <v>675</v>
      </c>
      <c r="C54" s="29">
        <v>1</v>
      </c>
      <c r="D54" s="29">
        <v>1</v>
      </c>
      <c r="E54" s="23">
        <v>1</v>
      </c>
      <c r="F54" s="29">
        <v>10</v>
      </c>
      <c r="G54" s="29">
        <v>7</v>
      </c>
      <c r="H54" s="29">
        <v>13</v>
      </c>
      <c r="I54" s="29">
        <v>25</v>
      </c>
      <c r="J54" s="29">
        <v>20</v>
      </c>
      <c r="K54" s="29">
        <v>31</v>
      </c>
      <c r="L54" s="29">
        <v>34</v>
      </c>
      <c r="M54" s="29">
        <v>31</v>
      </c>
      <c r="N54" s="29">
        <v>27</v>
      </c>
      <c r="O54" s="29">
        <v>15</v>
      </c>
      <c r="P54" s="29">
        <v>29</v>
      </c>
      <c r="Q54" s="29">
        <v>34</v>
      </c>
      <c r="R54" s="29">
        <v>43</v>
      </c>
      <c r="S54" s="29">
        <v>95</v>
      </c>
      <c r="T54" s="29">
        <v>258</v>
      </c>
    </row>
    <row r="55" spans="1:20" ht="12.75" customHeight="1" x14ac:dyDescent="0.2">
      <c r="A55" s="54" t="s">
        <v>124</v>
      </c>
      <c r="B55" s="20">
        <v>719</v>
      </c>
      <c r="C55" s="20">
        <v>5</v>
      </c>
      <c r="D55" s="20">
        <v>1</v>
      </c>
      <c r="E55" s="20">
        <v>3</v>
      </c>
      <c r="F55" s="20">
        <v>4</v>
      </c>
      <c r="G55" s="20">
        <v>13</v>
      </c>
      <c r="H55" s="20">
        <v>13</v>
      </c>
      <c r="I55" s="20">
        <v>30</v>
      </c>
      <c r="J55" s="20">
        <v>26</v>
      </c>
      <c r="K55" s="20">
        <v>24</v>
      </c>
      <c r="L55" s="20">
        <v>27</v>
      </c>
      <c r="M55" s="20">
        <v>18</v>
      </c>
      <c r="N55" s="20">
        <v>19</v>
      </c>
      <c r="O55" s="20">
        <v>28</v>
      </c>
      <c r="P55" s="20">
        <v>32</v>
      </c>
      <c r="Q55" s="20">
        <v>23</v>
      </c>
      <c r="R55" s="20">
        <v>55</v>
      </c>
      <c r="S55" s="20">
        <v>100</v>
      </c>
      <c r="T55" s="20">
        <v>298</v>
      </c>
    </row>
    <row r="56" spans="1:20" ht="12.75" customHeight="1" x14ac:dyDescent="0.2">
      <c r="A56" s="54" t="s">
        <v>134</v>
      </c>
      <c r="B56" s="20">
        <v>807</v>
      </c>
      <c r="C56" s="20">
        <v>6</v>
      </c>
      <c r="D56" s="20">
        <v>0</v>
      </c>
      <c r="E56" s="20">
        <v>2</v>
      </c>
      <c r="F56" s="20">
        <v>4</v>
      </c>
      <c r="G56" s="20">
        <v>7</v>
      </c>
      <c r="H56" s="20">
        <v>19</v>
      </c>
      <c r="I56" s="20">
        <v>26</v>
      </c>
      <c r="J56" s="20">
        <v>34</v>
      </c>
      <c r="K56" s="20">
        <v>38</v>
      </c>
      <c r="L56" s="20">
        <v>44</v>
      </c>
      <c r="M56" s="20">
        <v>35</v>
      </c>
      <c r="N56" s="20">
        <v>30</v>
      </c>
      <c r="O56" s="20">
        <v>29</v>
      </c>
      <c r="P56" s="20">
        <v>24</v>
      </c>
      <c r="Q56" s="20">
        <v>21</v>
      </c>
      <c r="R56" s="20">
        <v>50</v>
      </c>
      <c r="S56" s="20">
        <v>116</v>
      </c>
      <c r="T56" s="20">
        <v>322</v>
      </c>
    </row>
    <row r="57" spans="1:20" ht="12.75" customHeight="1" x14ac:dyDescent="0.2">
      <c r="A57" s="54" t="s">
        <v>137</v>
      </c>
      <c r="B57" s="20">
        <v>896</v>
      </c>
      <c r="C57" s="20">
        <v>5</v>
      </c>
      <c r="D57" s="20">
        <v>2</v>
      </c>
      <c r="E57" s="20">
        <v>2</v>
      </c>
      <c r="F57" s="20">
        <v>11</v>
      </c>
      <c r="G57" s="20">
        <v>20</v>
      </c>
      <c r="H57" s="20">
        <v>21</v>
      </c>
      <c r="I57" s="20">
        <v>37</v>
      </c>
      <c r="J57" s="20">
        <v>38</v>
      </c>
      <c r="K57" s="20">
        <v>55</v>
      </c>
      <c r="L57" s="20">
        <v>58</v>
      </c>
      <c r="M57" s="20">
        <v>35</v>
      </c>
      <c r="N57" s="20">
        <v>29</v>
      </c>
      <c r="O57" s="20">
        <v>18</v>
      </c>
      <c r="P57" s="20">
        <v>29</v>
      </c>
      <c r="Q57" s="20">
        <v>34</v>
      </c>
      <c r="R57" s="20">
        <v>67</v>
      </c>
      <c r="S57" s="20">
        <v>90</v>
      </c>
      <c r="T57" s="20">
        <v>345</v>
      </c>
    </row>
    <row r="58" spans="1:20" ht="12.75" customHeight="1" x14ac:dyDescent="0.2">
      <c r="A58" s="54" t="s">
        <v>142</v>
      </c>
      <c r="B58" s="20">
        <v>986</v>
      </c>
      <c r="C58" s="20">
        <v>1</v>
      </c>
      <c r="D58" s="20">
        <v>1</v>
      </c>
      <c r="E58" s="20">
        <v>2</v>
      </c>
      <c r="F58" s="20">
        <v>5</v>
      </c>
      <c r="G58" s="20">
        <v>9</v>
      </c>
      <c r="H58" s="20">
        <v>20</v>
      </c>
      <c r="I58" s="20">
        <v>21</v>
      </c>
      <c r="J58" s="20">
        <v>70</v>
      </c>
      <c r="K58" s="20">
        <v>59</v>
      </c>
      <c r="L58" s="20">
        <v>58</v>
      </c>
      <c r="M58" s="20">
        <v>44</v>
      </c>
      <c r="N58" s="20">
        <v>35</v>
      </c>
      <c r="O58" s="20">
        <v>23</v>
      </c>
      <c r="P58" s="20">
        <v>30</v>
      </c>
      <c r="Q58" s="20">
        <v>36</v>
      </c>
      <c r="R58" s="20">
        <v>72</v>
      </c>
      <c r="S58" s="20">
        <v>128</v>
      </c>
      <c r="T58" s="20">
        <v>372</v>
      </c>
    </row>
    <row r="59" spans="1:20" ht="12.75" customHeight="1" x14ac:dyDescent="0.2">
      <c r="A59" s="54" t="s">
        <v>145</v>
      </c>
      <c r="B59" s="64">
        <v>1001</v>
      </c>
      <c r="C59" s="20">
        <v>2</v>
      </c>
      <c r="D59" s="20">
        <v>0</v>
      </c>
      <c r="E59" s="20">
        <v>1</v>
      </c>
      <c r="F59" s="20">
        <v>2</v>
      </c>
      <c r="G59" s="20">
        <v>13</v>
      </c>
      <c r="H59" s="20">
        <v>17</v>
      </c>
      <c r="I59" s="20">
        <v>34</v>
      </c>
      <c r="J59" s="20">
        <v>66</v>
      </c>
      <c r="K59" s="20">
        <v>68</v>
      </c>
      <c r="L59" s="20">
        <v>57</v>
      </c>
      <c r="M59" s="20">
        <v>53</v>
      </c>
      <c r="N59" s="20">
        <v>29</v>
      </c>
      <c r="O59" s="20">
        <v>34</v>
      </c>
      <c r="P59" s="20">
        <v>37</v>
      </c>
      <c r="Q59" s="20">
        <v>40</v>
      </c>
      <c r="R59" s="20">
        <v>54</v>
      </c>
      <c r="S59" s="20">
        <v>90</v>
      </c>
      <c r="T59" s="20">
        <v>404</v>
      </c>
    </row>
    <row r="60" spans="1:20" ht="12.75" customHeight="1" x14ac:dyDescent="0.2">
      <c r="A60" s="54" t="s">
        <v>163</v>
      </c>
      <c r="B60" s="135">
        <v>1113</v>
      </c>
      <c r="C60" s="122">
        <v>3</v>
      </c>
      <c r="D60" s="122">
        <v>0</v>
      </c>
      <c r="E60" s="122">
        <v>1</v>
      </c>
      <c r="F60" s="122">
        <v>7</v>
      </c>
      <c r="G60" s="122">
        <v>16</v>
      </c>
      <c r="H60" s="122">
        <v>24</v>
      </c>
      <c r="I60" s="122">
        <v>43</v>
      </c>
      <c r="J60" s="122">
        <v>63</v>
      </c>
      <c r="K60" s="122">
        <v>82</v>
      </c>
      <c r="L60" s="122">
        <v>65</v>
      </c>
      <c r="M60" s="122">
        <v>51</v>
      </c>
      <c r="N60" s="122">
        <v>53</v>
      </c>
      <c r="O60" s="122">
        <v>26</v>
      </c>
      <c r="P60" s="122">
        <v>32</v>
      </c>
      <c r="Q60" s="122">
        <v>40</v>
      </c>
      <c r="R60" s="122">
        <v>68</v>
      </c>
      <c r="S60" s="122">
        <v>116</v>
      </c>
      <c r="T60" s="122">
        <v>423</v>
      </c>
    </row>
    <row r="61" spans="1:20" ht="12.75" customHeight="1" x14ac:dyDescent="0.2">
      <c r="A61" s="54" t="s">
        <v>164</v>
      </c>
      <c r="B61" s="135">
        <v>1046</v>
      </c>
      <c r="C61" s="122">
        <v>5</v>
      </c>
      <c r="D61" s="122">
        <v>1</v>
      </c>
      <c r="E61" s="122">
        <v>2</v>
      </c>
      <c r="F61" s="122">
        <v>5</v>
      </c>
      <c r="G61" s="122">
        <v>14</v>
      </c>
      <c r="H61" s="122">
        <v>19</v>
      </c>
      <c r="I61" s="122">
        <v>46</v>
      </c>
      <c r="J61" s="122">
        <v>60</v>
      </c>
      <c r="K61" s="122">
        <v>65</v>
      </c>
      <c r="L61" s="122">
        <v>71</v>
      </c>
      <c r="M61" s="122">
        <v>55</v>
      </c>
      <c r="N61" s="122">
        <v>47</v>
      </c>
      <c r="O61" s="122">
        <v>30</v>
      </c>
      <c r="P61" s="122">
        <v>24</v>
      </c>
      <c r="Q61" s="122">
        <v>40</v>
      </c>
      <c r="R61" s="122">
        <v>61</v>
      </c>
      <c r="S61" s="122">
        <v>115</v>
      </c>
      <c r="T61" s="122">
        <v>386</v>
      </c>
    </row>
    <row r="62" spans="1:20" ht="12.75" customHeight="1" x14ac:dyDescent="0.2">
      <c r="A62" s="18"/>
      <c r="B62" s="134"/>
      <c r="C62" s="134"/>
      <c r="D62" s="134"/>
      <c r="E62" s="134"/>
      <c r="F62" s="134"/>
      <c r="G62" s="134"/>
      <c r="H62" s="134"/>
      <c r="I62" s="134"/>
      <c r="J62" s="134"/>
      <c r="K62" s="134"/>
      <c r="L62" s="134"/>
      <c r="M62" s="134"/>
      <c r="N62" s="134"/>
      <c r="O62" s="134"/>
      <c r="P62" s="134"/>
      <c r="Q62" s="134"/>
      <c r="R62" s="134"/>
      <c r="S62" s="134"/>
      <c r="T62" s="134"/>
    </row>
    <row r="63" spans="1:20" ht="15" customHeight="1" x14ac:dyDescent="0.2">
      <c r="A63" s="47" t="s">
        <v>87</v>
      </c>
      <c r="B63" s="20"/>
      <c r="C63" s="20"/>
      <c r="D63" s="20"/>
      <c r="E63" s="20"/>
      <c r="F63" s="20"/>
      <c r="G63" s="20"/>
      <c r="H63" s="20"/>
      <c r="I63" s="20"/>
      <c r="J63" s="20"/>
      <c r="K63" s="20"/>
      <c r="L63" s="20"/>
      <c r="M63" s="20"/>
      <c r="N63" s="20"/>
      <c r="O63" s="20"/>
      <c r="P63" s="20"/>
      <c r="Q63" s="20"/>
      <c r="R63" s="20"/>
      <c r="S63" s="20"/>
      <c r="T63" s="20"/>
    </row>
    <row r="64" spans="1:20" ht="15" customHeight="1" x14ac:dyDescent="0.2">
      <c r="A64" s="47"/>
      <c r="B64" s="20"/>
      <c r="C64" s="20"/>
      <c r="D64" s="20"/>
      <c r="E64" s="20"/>
      <c r="F64" s="20"/>
      <c r="G64" s="20"/>
      <c r="H64" s="20"/>
      <c r="I64" s="20"/>
      <c r="J64" s="20"/>
      <c r="K64" s="20"/>
      <c r="L64" s="20"/>
      <c r="M64" s="20"/>
      <c r="N64" s="20"/>
      <c r="O64" s="20"/>
      <c r="P64" s="20"/>
      <c r="Q64" s="20"/>
      <c r="R64" s="20"/>
      <c r="S64" s="20"/>
      <c r="T64" s="20"/>
    </row>
    <row r="65" spans="1:20" ht="17.25" customHeight="1" x14ac:dyDescent="0.2">
      <c r="A65" s="59" t="s">
        <v>117</v>
      </c>
      <c r="B65" s="20"/>
      <c r="C65" s="20"/>
      <c r="D65" s="20"/>
      <c r="E65" s="20"/>
      <c r="F65" s="20"/>
      <c r="G65" s="20"/>
      <c r="H65" s="20"/>
      <c r="I65" s="20"/>
      <c r="J65" s="20"/>
      <c r="K65" s="20"/>
      <c r="L65" s="20"/>
      <c r="M65" s="20"/>
      <c r="N65" s="20"/>
      <c r="O65" s="20"/>
      <c r="P65" s="20"/>
      <c r="Q65" s="20"/>
      <c r="R65" s="20"/>
      <c r="S65" s="20"/>
      <c r="T65" s="20"/>
    </row>
    <row r="66" spans="1:20" ht="15" customHeight="1" thickBot="1" x14ac:dyDescent="0.25">
      <c r="A66" s="47"/>
      <c r="B66" s="48"/>
      <c r="C66" s="48"/>
      <c r="D66" s="48"/>
      <c r="E66" s="48"/>
      <c r="F66" s="48"/>
      <c r="G66" s="48"/>
      <c r="H66" s="48"/>
      <c r="I66" s="49" t="s">
        <v>22</v>
      </c>
      <c r="J66" s="48"/>
      <c r="K66" s="48"/>
      <c r="L66" s="48"/>
      <c r="M66" s="48"/>
      <c r="N66" s="48"/>
      <c r="O66" s="48"/>
      <c r="P66" s="48"/>
      <c r="Q66" s="48"/>
      <c r="R66" s="48"/>
      <c r="S66" s="48"/>
      <c r="T66" s="48"/>
    </row>
    <row r="67" spans="1:20" ht="15" customHeight="1" x14ac:dyDescent="0.2">
      <c r="A67" s="47"/>
      <c r="B67" s="60" t="s">
        <v>68</v>
      </c>
      <c r="C67" s="60" t="s">
        <v>4</v>
      </c>
      <c r="D67" s="61" t="s">
        <v>5</v>
      </c>
      <c r="E67" s="62" t="s">
        <v>6</v>
      </c>
      <c r="F67" s="60" t="s">
        <v>7</v>
      </c>
      <c r="G67" s="60" t="s">
        <v>8</v>
      </c>
      <c r="H67" s="60" t="s">
        <v>9</v>
      </c>
      <c r="I67" s="60" t="s">
        <v>10</v>
      </c>
      <c r="J67" s="60" t="s">
        <v>11</v>
      </c>
      <c r="K67" s="60" t="s">
        <v>12</v>
      </c>
      <c r="L67" s="60" t="s">
        <v>13</v>
      </c>
      <c r="M67" s="60" t="s">
        <v>14</v>
      </c>
      <c r="N67" s="60" t="s">
        <v>15</v>
      </c>
      <c r="O67" s="60" t="s">
        <v>16</v>
      </c>
      <c r="P67" s="60" t="s">
        <v>17</v>
      </c>
      <c r="Q67" s="60" t="s">
        <v>18</v>
      </c>
      <c r="R67" s="60" t="s">
        <v>19</v>
      </c>
      <c r="S67" s="60" t="s">
        <v>20</v>
      </c>
      <c r="T67" s="60" t="s">
        <v>21</v>
      </c>
    </row>
    <row r="68" spans="1:20" ht="15" customHeight="1" x14ac:dyDescent="0.2">
      <c r="A68" s="18" t="s">
        <v>115</v>
      </c>
      <c r="B68" s="68">
        <f t="shared" ref="B68:T68" si="0">AVERAGE(B8:B12)</f>
        <v>997.4</v>
      </c>
      <c r="C68" s="68">
        <f t="shared" si="0"/>
        <v>24</v>
      </c>
      <c r="D68" s="68">
        <f t="shared" si="0"/>
        <v>11.8</v>
      </c>
      <c r="E68" s="68">
        <f t="shared" si="0"/>
        <v>11.8</v>
      </c>
      <c r="F68" s="68">
        <f t="shared" si="0"/>
        <v>25.4</v>
      </c>
      <c r="G68" s="68">
        <f t="shared" si="0"/>
        <v>23.4</v>
      </c>
      <c r="H68" s="68">
        <f t="shared" si="0"/>
        <v>13.4</v>
      </c>
      <c r="I68" s="68">
        <f t="shared" si="0"/>
        <v>14</v>
      </c>
      <c r="J68" s="68">
        <f t="shared" si="0"/>
        <v>13</v>
      </c>
      <c r="K68" s="68">
        <f t="shared" si="0"/>
        <v>15.8</v>
      </c>
      <c r="L68" s="68">
        <f t="shared" si="0"/>
        <v>23.6</v>
      </c>
      <c r="M68" s="68">
        <f t="shared" si="0"/>
        <v>25.6</v>
      </c>
      <c r="N68" s="68">
        <f t="shared" si="0"/>
        <v>33</v>
      </c>
      <c r="O68" s="68">
        <f t="shared" si="0"/>
        <v>34.6</v>
      </c>
      <c r="P68" s="68">
        <f t="shared" si="0"/>
        <v>50.6</v>
      </c>
      <c r="Q68" s="68">
        <f t="shared" si="0"/>
        <v>77.599999999999994</v>
      </c>
      <c r="R68" s="68">
        <f t="shared" si="0"/>
        <v>130</v>
      </c>
      <c r="S68" s="68">
        <f t="shared" si="0"/>
        <v>180.4</v>
      </c>
      <c r="T68" s="68">
        <f t="shared" si="0"/>
        <v>289.39999999999998</v>
      </c>
    </row>
    <row r="69" spans="1:20" ht="15" customHeight="1" x14ac:dyDescent="0.2">
      <c r="A69" s="18" t="s">
        <v>114</v>
      </c>
      <c r="B69" s="68">
        <f t="shared" ref="B69:T69" si="1">AVERAGE(B9:B13)</f>
        <v>960.6</v>
      </c>
      <c r="C69" s="68">
        <f t="shared" si="1"/>
        <v>22.6</v>
      </c>
      <c r="D69" s="68">
        <f t="shared" si="1"/>
        <v>13</v>
      </c>
      <c r="E69" s="68">
        <f t="shared" si="1"/>
        <v>11.6</v>
      </c>
      <c r="F69" s="68">
        <f t="shared" si="1"/>
        <v>26.8</v>
      </c>
      <c r="G69" s="68">
        <f t="shared" si="1"/>
        <v>22.2</v>
      </c>
      <c r="H69" s="68">
        <f t="shared" si="1"/>
        <v>14.6</v>
      </c>
      <c r="I69" s="68">
        <f t="shared" si="1"/>
        <v>13.8</v>
      </c>
      <c r="J69" s="68">
        <f t="shared" si="1"/>
        <v>11.2</v>
      </c>
      <c r="K69" s="68">
        <f t="shared" si="1"/>
        <v>14.2</v>
      </c>
      <c r="L69" s="68">
        <f t="shared" si="1"/>
        <v>22.6</v>
      </c>
      <c r="M69" s="68">
        <f t="shared" si="1"/>
        <v>24</v>
      </c>
      <c r="N69" s="68">
        <f t="shared" si="1"/>
        <v>29.8</v>
      </c>
      <c r="O69" s="68">
        <f t="shared" si="1"/>
        <v>33.200000000000003</v>
      </c>
      <c r="P69" s="68">
        <f t="shared" si="1"/>
        <v>46.2</v>
      </c>
      <c r="Q69" s="68">
        <f t="shared" si="1"/>
        <v>79.8</v>
      </c>
      <c r="R69" s="68">
        <f t="shared" si="1"/>
        <v>120.8</v>
      </c>
      <c r="S69" s="68">
        <f t="shared" si="1"/>
        <v>176.6</v>
      </c>
      <c r="T69" s="68">
        <f t="shared" si="1"/>
        <v>277.60000000000002</v>
      </c>
    </row>
    <row r="70" spans="1:20" ht="15" customHeight="1" x14ac:dyDescent="0.2">
      <c r="A70" s="18" t="s">
        <v>113</v>
      </c>
      <c r="B70" s="68">
        <f t="shared" ref="B70:T70" si="2">AVERAGE(B10:B14)</f>
        <v>945</v>
      </c>
      <c r="C70" s="68">
        <f t="shared" si="2"/>
        <v>22.6</v>
      </c>
      <c r="D70" s="68">
        <f t="shared" si="2"/>
        <v>12.2</v>
      </c>
      <c r="E70" s="68">
        <f t="shared" si="2"/>
        <v>12.2</v>
      </c>
      <c r="F70" s="68">
        <f t="shared" si="2"/>
        <v>25.8</v>
      </c>
      <c r="G70" s="68">
        <f t="shared" si="2"/>
        <v>21.4</v>
      </c>
      <c r="H70" s="68">
        <f t="shared" si="2"/>
        <v>16</v>
      </c>
      <c r="I70" s="68">
        <f t="shared" si="2"/>
        <v>14</v>
      </c>
      <c r="J70" s="68">
        <f t="shared" si="2"/>
        <v>12.4</v>
      </c>
      <c r="K70" s="68">
        <f t="shared" si="2"/>
        <v>12.8</v>
      </c>
      <c r="L70" s="68">
        <f t="shared" si="2"/>
        <v>20.2</v>
      </c>
      <c r="M70" s="68">
        <f t="shared" si="2"/>
        <v>21.6</v>
      </c>
      <c r="N70" s="68">
        <f t="shared" si="2"/>
        <v>29.2</v>
      </c>
      <c r="O70" s="68">
        <f t="shared" si="2"/>
        <v>30.8</v>
      </c>
      <c r="P70" s="68">
        <f t="shared" si="2"/>
        <v>40.799999999999997</v>
      </c>
      <c r="Q70" s="68">
        <f t="shared" si="2"/>
        <v>79.2</v>
      </c>
      <c r="R70" s="68">
        <f t="shared" si="2"/>
        <v>119.2</v>
      </c>
      <c r="S70" s="68">
        <f t="shared" si="2"/>
        <v>173.2</v>
      </c>
      <c r="T70" s="68">
        <f t="shared" si="2"/>
        <v>281.39999999999998</v>
      </c>
    </row>
    <row r="71" spans="1:20" ht="15" customHeight="1" x14ac:dyDescent="0.2">
      <c r="A71" s="53" t="s">
        <v>112</v>
      </c>
      <c r="B71" s="68">
        <f t="shared" ref="B71:T71" si="3">AVERAGE(B11:B15)</f>
        <v>921.4</v>
      </c>
      <c r="C71" s="68">
        <f t="shared" si="3"/>
        <v>23.2</v>
      </c>
      <c r="D71" s="68">
        <f t="shared" si="3"/>
        <v>10.4</v>
      </c>
      <c r="E71" s="68">
        <f t="shared" si="3"/>
        <v>12.8</v>
      </c>
      <c r="F71" s="68">
        <f t="shared" si="3"/>
        <v>25</v>
      </c>
      <c r="G71" s="68">
        <f t="shared" si="3"/>
        <v>19.600000000000001</v>
      </c>
      <c r="H71" s="68">
        <f t="shared" si="3"/>
        <v>15.8</v>
      </c>
      <c r="I71" s="68">
        <f t="shared" si="3"/>
        <v>11</v>
      </c>
      <c r="J71" s="68">
        <f t="shared" si="3"/>
        <v>13.4</v>
      </c>
      <c r="K71" s="68">
        <f t="shared" si="3"/>
        <v>11.8</v>
      </c>
      <c r="L71" s="68">
        <f t="shared" si="3"/>
        <v>18</v>
      </c>
      <c r="M71" s="68">
        <f t="shared" si="3"/>
        <v>20.399999999999999</v>
      </c>
      <c r="N71" s="68">
        <f t="shared" si="3"/>
        <v>26.6</v>
      </c>
      <c r="O71" s="68">
        <f t="shared" si="3"/>
        <v>29</v>
      </c>
      <c r="P71" s="68">
        <f t="shared" si="3"/>
        <v>38.799999999999997</v>
      </c>
      <c r="Q71" s="68">
        <f t="shared" si="3"/>
        <v>77.8</v>
      </c>
      <c r="R71" s="68">
        <f t="shared" si="3"/>
        <v>116.8</v>
      </c>
      <c r="S71" s="68">
        <f t="shared" si="3"/>
        <v>174.8</v>
      </c>
      <c r="T71" s="68">
        <f t="shared" si="3"/>
        <v>276.2</v>
      </c>
    </row>
    <row r="72" spans="1:20" ht="15" customHeight="1" x14ac:dyDescent="0.2">
      <c r="A72" s="53" t="s">
        <v>111</v>
      </c>
      <c r="B72" s="68">
        <f t="shared" ref="B72:T72" si="4">AVERAGE(B12:B16)</f>
        <v>879</v>
      </c>
      <c r="C72" s="68">
        <f t="shared" si="4"/>
        <v>21.8</v>
      </c>
      <c r="D72" s="68">
        <f t="shared" si="4"/>
        <v>10</v>
      </c>
      <c r="E72" s="68">
        <f t="shared" si="4"/>
        <v>12.2</v>
      </c>
      <c r="F72" s="68">
        <f t="shared" si="4"/>
        <v>22</v>
      </c>
      <c r="G72" s="68">
        <f t="shared" si="4"/>
        <v>20.6</v>
      </c>
      <c r="H72" s="68">
        <f t="shared" si="4"/>
        <v>18</v>
      </c>
      <c r="I72" s="68">
        <f t="shared" si="4"/>
        <v>12.2</v>
      </c>
      <c r="J72" s="68">
        <f t="shared" si="4"/>
        <v>12.2</v>
      </c>
      <c r="K72" s="68">
        <f t="shared" si="4"/>
        <v>12.4</v>
      </c>
      <c r="L72" s="68">
        <f t="shared" si="4"/>
        <v>16.8</v>
      </c>
      <c r="M72" s="68">
        <f t="shared" si="4"/>
        <v>18.8</v>
      </c>
      <c r="N72" s="68">
        <f t="shared" si="4"/>
        <v>23.4</v>
      </c>
      <c r="O72" s="68">
        <f t="shared" si="4"/>
        <v>28</v>
      </c>
      <c r="P72" s="68">
        <f t="shared" si="4"/>
        <v>38</v>
      </c>
      <c r="Q72" s="68">
        <f t="shared" si="4"/>
        <v>73.2</v>
      </c>
      <c r="R72" s="68">
        <f t="shared" si="4"/>
        <v>111.2</v>
      </c>
      <c r="S72" s="68">
        <f t="shared" si="4"/>
        <v>166.2</v>
      </c>
      <c r="T72" s="68">
        <f t="shared" si="4"/>
        <v>262</v>
      </c>
    </row>
    <row r="73" spans="1:20" ht="15" customHeight="1" x14ac:dyDescent="0.2">
      <c r="A73" s="53" t="s">
        <v>110</v>
      </c>
      <c r="B73" s="68">
        <f t="shared" ref="B73:T73" si="5">AVERAGE(B13:B17)</f>
        <v>854.8</v>
      </c>
      <c r="C73" s="68">
        <f t="shared" si="5"/>
        <v>21.4</v>
      </c>
      <c r="D73" s="68">
        <f t="shared" si="5"/>
        <v>8.8000000000000007</v>
      </c>
      <c r="E73" s="68">
        <f t="shared" si="5"/>
        <v>11.6</v>
      </c>
      <c r="F73" s="68">
        <f t="shared" si="5"/>
        <v>21.6</v>
      </c>
      <c r="G73" s="68">
        <f t="shared" si="5"/>
        <v>20.399999999999999</v>
      </c>
      <c r="H73" s="68">
        <f t="shared" si="5"/>
        <v>18.399999999999999</v>
      </c>
      <c r="I73" s="68">
        <f t="shared" si="5"/>
        <v>11.8</v>
      </c>
      <c r="J73" s="68">
        <f t="shared" si="5"/>
        <v>13.4</v>
      </c>
      <c r="K73" s="68">
        <f t="shared" si="5"/>
        <v>12.6</v>
      </c>
      <c r="L73" s="68">
        <f t="shared" si="5"/>
        <v>15.2</v>
      </c>
      <c r="M73" s="68">
        <f t="shared" si="5"/>
        <v>16</v>
      </c>
      <c r="N73" s="68">
        <f t="shared" si="5"/>
        <v>25</v>
      </c>
      <c r="O73" s="68">
        <f t="shared" si="5"/>
        <v>27.4</v>
      </c>
      <c r="P73" s="68">
        <f t="shared" si="5"/>
        <v>36.4</v>
      </c>
      <c r="Q73" s="68">
        <f t="shared" si="5"/>
        <v>67</v>
      </c>
      <c r="R73" s="68">
        <f t="shared" si="5"/>
        <v>105.8</v>
      </c>
      <c r="S73" s="68">
        <f t="shared" si="5"/>
        <v>158</v>
      </c>
      <c r="T73" s="68">
        <f t="shared" si="5"/>
        <v>264</v>
      </c>
    </row>
    <row r="74" spans="1:20" ht="15" customHeight="1" x14ac:dyDescent="0.2">
      <c r="A74" s="53" t="s">
        <v>109</v>
      </c>
      <c r="B74" s="68">
        <f t="shared" ref="B74:T74" si="6">AVERAGE(B14:B18)</f>
        <v>847</v>
      </c>
      <c r="C74" s="68">
        <f t="shared" si="6"/>
        <v>20.2</v>
      </c>
      <c r="D74" s="68">
        <f t="shared" si="6"/>
        <v>7.2</v>
      </c>
      <c r="E74" s="68">
        <f t="shared" si="6"/>
        <v>10.199999999999999</v>
      </c>
      <c r="F74" s="68">
        <f t="shared" si="6"/>
        <v>19</v>
      </c>
      <c r="G74" s="68">
        <f t="shared" si="6"/>
        <v>20.2</v>
      </c>
      <c r="H74" s="68">
        <f t="shared" si="6"/>
        <v>17.399999999999999</v>
      </c>
      <c r="I74" s="68">
        <f t="shared" si="6"/>
        <v>11.4</v>
      </c>
      <c r="J74" s="68">
        <f t="shared" si="6"/>
        <v>13.8</v>
      </c>
      <c r="K74" s="68">
        <f t="shared" si="6"/>
        <v>13.2</v>
      </c>
      <c r="L74" s="68">
        <f t="shared" si="6"/>
        <v>15</v>
      </c>
      <c r="M74" s="68">
        <f t="shared" si="6"/>
        <v>15.6</v>
      </c>
      <c r="N74" s="68">
        <f t="shared" si="6"/>
        <v>23.4</v>
      </c>
      <c r="O74" s="68">
        <f t="shared" si="6"/>
        <v>28.4</v>
      </c>
      <c r="P74" s="68">
        <f t="shared" si="6"/>
        <v>35.4</v>
      </c>
      <c r="Q74" s="68">
        <f t="shared" si="6"/>
        <v>61</v>
      </c>
      <c r="R74" s="68">
        <f t="shared" si="6"/>
        <v>106.6</v>
      </c>
      <c r="S74" s="68">
        <f t="shared" si="6"/>
        <v>154.19999999999999</v>
      </c>
      <c r="T74" s="68">
        <f t="shared" si="6"/>
        <v>274.8</v>
      </c>
    </row>
    <row r="75" spans="1:20" ht="15" customHeight="1" x14ac:dyDescent="0.2">
      <c r="A75" s="53" t="s">
        <v>108</v>
      </c>
      <c r="B75" s="68">
        <f t="shared" ref="B75:T75" si="7">AVERAGE(B15:B19)</f>
        <v>813</v>
      </c>
      <c r="C75" s="68">
        <f t="shared" si="7"/>
        <v>16.2</v>
      </c>
      <c r="D75" s="68">
        <f t="shared" si="7"/>
        <v>6.4</v>
      </c>
      <c r="E75" s="68">
        <f t="shared" si="7"/>
        <v>9.8000000000000007</v>
      </c>
      <c r="F75" s="68">
        <f t="shared" si="7"/>
        <v>17.8</v>
      </c>
      <c r="G75" s="68">
        <f t="shared" si="7"/>
        <v>20.8</v>
      </c>
      <c r="H75" s="68">
        <f t="shared" si="7"/>
        <v>14.8</v>
      </c>
      <c r="I75" s="68">
        <f t="shared" si="7"/>
        <v>10.8</v>
      </c>
      <c r="J75" s="68">
        <f t="shared" si="7"/>
        <v>13.4</v>
      </c>
      <c r="K75" s="68">
        <f t="shared" si="7"/>
        <v>14.2</v>
      </c>
      <c r="L75" s="68">
        <f t="shared" si="7"/>
        <v>16.2</v>
      </c>
      <c r="M75" s="68">
        <f t="shared" si="7"/>
        <v>17.600000000000001</v>
      </c>
      <c r="N75" s="68">
        <f t="shared" si="7"/>
        <v>20.2</v>
      </c>
      <c r="O75" s="68">
        <f t="shared" si="7"/>
        <v>27.8</v>
      </c>
      <c r="P75" s="68">
        <f t="shared" si="7"/>
        <v>37.200000000000003</v>
      </c>
      <c r="Q75" s="68">
        <f t="shared" si="7"/>
        <v>56.2</v>
      </c>
      <c r="R75" s="68">
        <f t="shared" si="7"/>
        <v>101</v>
      </c>
      <c r="S75" s="68">
        <f t="shared" si="7"/>
        <v>148.80000000000001</v>
      </c>
      <c r="T75" s="68">
        <f t="shared" si="7"/>
        <v>263.8</v>
      </c>
    </row>
    <row r="76" spans="1:20" ht="15" customHeight="1" x14ac:dyDescent="0.2">
      <c r="A76" s="53" t="s">
        <v>107</v>
      </c>
      <c r="B76" s="68">
        <f t="shared" ref="B76:T76" si="8">AVERAGE(B16:B20)</f>
        <v>787.2</v>
      </c>
      <c r="C76" s="68">
        <f t="shared" si="8"/>
        <v>17</v>
      </c>
      <c r="D76" s="68">
        <f t="shared" si="8"/>
        <v>7.2</v>
      </c>
      <c r="E76" s="68">
        <f t="shared" si="8"/>
        <v>10.199999999999999</v>
      </c>
      <c r="F76" s="68">
        <f t="shared" si="8"/>
        <v>18</v>
      </c>
      <c r="G76" s="68">
        <f t="shared" si="8"/>
        <v>20.8</v>
      </c>
      <c r="H76" s="68">
        <f t="shared" si="8"/>
        <v>15.6</v>
      </c>
      <c r="I76" s="68">
        <f t="shared" si="8"/>
        <v>11.8</v>
      </c>
      <c r="J76" s="68">
        <f t="shared" si="8"/>
        <v>13.6</v>
      </c>
      <c r="K76" s="68">
        <f t="shared" si="8"/>
        <v>16.2</v>
      </c>
      <c r="L76" s="68">
        <f t="shared" si="8"/>
        <v>14.4</v>
      </c>
      <c r="M76" s="68">
        <f t="shared" si="8"/>
        <v>16.8</v>
      </c>
      <c r="N76" s="68">
        <f t="shared" si="8"/>
        <v>20</v>
      </c>
      <c r="O76" s="68">
        <f t="shared" si="8"/>
        <v>28.6</v>
      </c>
      <c r="P76" s="68">
        <f t="shared" si="8"/>
        <v>36</v>
      </c>
      <c r="Q76" s="68">
        <f t="shared" si="8"/>
        <v>51.4</v>
      </c>
      <c r="R76" s="68">
        <f t="shared" si="8"/>
        <v>91.2</v>
      </c>
      <c r="S76" s="68">
        <f t="shared" si="8"/>
        <v>135.4</v>
      </c>
      <c r="T76" s="68">
        <f t="shared" si="8"/>
        <v>263</v>
      </c>
    </row>
    <row r="77" spans="1:20" ht="15" customHeight="1" x14ac:dyDescent="0.2">
      <c r="A77" s="53" t="s">
        <v>106</v>
      </c>
      <c r="B77" s="68">
        <f t="shared" ref="B77:T77" si="9">AVERAGE(B17:B21)</f>
        <v>766.4</v>
      </c>
      <c r="C77" s="68">
        <f t="shared" si="9"/>
        <v>16</v>
      </c>
      <c r="D77" s="68">
        <f t="shared" si="9"/>
        <v>6.4</v>
      </c>
      <c r="E77" s="68">
        <f t="shared" si="9"/>
        <v>9.4</v>
      </c>
      <c r="F77" s="68">
        <f t="shared" si="9"/>
        <v>18.2</v>
      </c>
      <c r="G77" s="68">
        <f t="shared" si="9"/>
        <v>21</v>
      </c>
      <c r="H77" s="68">
        <f t="shared" si="9"/>
        <v>13.2</v>
      </c>
      <c r="I77" s="68">
        <f t="shared" si="9"/>
        <v>11.2</v>
      </c>
      <c r="J77" s="68">
        <f t="shared" si="9"/>
        <v>14.2</v>
      </c>
      <c r="K77" s="68">
        <f t="shared" si="9"/>
        <v>15.4</v>
      </c>
      <c r="L77" s="68">
        <f t="shared" si="9"/>
        <v>13.2</v>
      </c>
      <c r="M77" s="68">
        <f t="shared" si="9"/>
        <v>17.2</v>
      </c>
      <c r="N77" s="68">
        <f t="shared" si="9"/>
        <v>19</v>
      </c>
      <c r="O77" s="68">
        <f t="shared" si="9"/>
        <v>26.6</v>
      </c>
      <c r="P77" s="68">
        <f t="shared" si="9"/>
        <v>32</v>
      </c>
      <c r="Q77" s="68">
        <f t="shared" si="9"/>
        <v>47</v>
      </c>
      <c r="R77" s="68">
        <f t="shared" si="9"/>
        <v>88.4</v>
      </c>
      <c r="S77" s="68">
        <f t="shared" si="9"/>
        <v>129.19999999999999</v>
      </c>
      <c r="T77" s="68">
        <f t="shared" si="9"/>
        <v>268.8</v>
      </c>
    </row>
    <row r="78" spans="1:20" ht="15" customHeight="1" x14ac:dyDescent="0.2">
      <c r="A78" s="53" t="s">
        <v>105</v>
      </c>
      <c r="B78" s="68">
        <f t="shared" ref="B78:T78" si="10">AVERAGE(B18:B22)</f>
        <v>734.6</v>
      </c>
      <c r="C78" s="68">
        <f t="shared" si="10"/>
        <v>14.8</v>
      </c>
      <c r="D78" s="68">
        <f t="shared" si="10"/>
        <v>6.6</v>
      </c>
      <c r="E78" s="68">
        <f t="shared" si="10"/>
        <v>10.4</v>
      </c>
      <c r="F78" s="68">
        <f t="shared" si="10"/>
        <v>16.600000000000001</v>
      </c>
      <c r="G78" s="68">
        <f t="shared" si="10"/>
        <v>19.8</v>
      </c>
      <c r="H78" s="68">
        <f t="shared" si="10"/>
        <v>13</v>
      </c>
      <c r="I78" s="68">
        <f t="shared" si="10"/>
        <v>10.8</v>
      </c>
      <c r="J78" s="68">
        <f t="shared" si="10"/>
        <v>14.2</v>
      </c>
      <c r="K78" s="68">
        <f t="shared" si="10"/>
        <v>15.8</v>
      </c>
      <c r="L78" s="68">
        <f t="shared" si="10"/>
        <v>12.6</v>
      </c>
      <c r="M78" s="68">
        <f t="shared" si="10"/>
        <v>17.600000000000001</v>
      </c>
      <c r="N78" s="68">
        <f t="shared" si="10"/>
        <v>17.399999999999999</v>
      </c>
      <c r="O78" s="68">
        <f t="shared" si="10"/>
        <v>25.8</v>
      </c>
      <c r="P78" s="68">
        <f t="shared" si="10"/>
        <v>29.4</v>
      </c>
      <c r="Q78" s="68">
        <f t="shared" si="10"/>
        <v>44</v>
      </c>
      <c r="R78" s="68">
        <f t="shared" si="10"/>
        <v>83</v>
      </c>
      <c r="S78" s="68">
        <f t="shared" si="10"/>
        <v>122</v>
      </c>
      <c r="T78" s="68">
        <f t="shared" si="10"/>
        <v>260.8</v>
      </c>
    </row>
    <row r="79" spans="1:20" ht="15" customHeight="1" x14ac:dyDescent="0.2">
      <c r="A79" s="53" t="s">
        <v>104</v>
      </c>
      <c r="B79" s="68">
        <f t="shared" ref="B79:T79" si="11">AVERAGE(B19:B23)</f>
        <v>680.2</v>
      </c>
      <c r="C79" s="68">
        <f t="shared" si="11"/>
        <v>12.2</v>
      </c>
      <c r="D79" s="68">
        <f t="shared" si="11"/>
        <v>5.4</v>
      </c>
      <c r="E79" s="68">
        <f t="shared" si="11"/>
        <v>10.199999999999999</v>
      </c>
      <c r="F79" s="68">
        <f t="shared" si="11"/>
        <v>14.6</v>
      </c>
      <c r="G79" s="68">
        <f t="shared" si="11"/>
        <v>18</v>
      </c>
      <c r="H79" s="68">
        <f t="shared" si="11"/>
        <v>12</v>
      </c>
      <c r="I79" s="68">
        <f t="shared" si="11"/>
        <v>11.8</v>
      </c>
      <c r="J79" s="68">
        <f t="shared" si="11"/>
        <v>13.6</v>
      </c>
      <c r="K79" s="68">
        <f t="shared" si="11"/>
        <v>15.4</v>
      </c>
      <c r="L79" s="68">
        <f t="shared" si="11"/>
        <v>10.8</v>
      </c>
      <c r="M79" s="68">
        <f t="shared" si="11"/>
        <v>17</v>
      </c>
      <c r="N79" s="68">
        <f t="shared" si="11"/>
        <v>16</v>
      </c>
      <c r="O79" s="68">
        <f t="shared" si="11"/>
        <v>22.6</v>
      </c>
      <c r="P79" s="68">
        <f t="shared" si="11"/>
        <v>26</v>
      </c>
      <c r="Q79" s="68">
        <f t="shared" si="11"/>
        <v>42</v>
      </c>
      <c r="R79" s="68">
        <f t="shared" si="11"/>
        <v>72.599999999999994</v>
      </c>
      <c r="S79" s="68">
        <f t="shared" si="11"/>
        <v>114.2</v>
      </c>
      <c r="T79" s="68">
        <f t="shared" si="11"/>
        <v>245.8</v>
      </c>
    </row>
    <row r="80" spans="1:20" ht="15" customHeight="1" x14ac:dyDescent="0.2">
      <c r="A80" s="53" t="s">
        <v>102</v>
      </c>
      <c r="B80" s="68">
        <f t="shared" ref="B80:T80" si="12">AVERAGE(B20:B24)</f>
        <v>664.6</v>
      </c>
      <c r="C80" s="68">
        <f t="shared" si="12"/>
        <v>12</v>
      </c>
      <c r="D80" s="68">
        <f t="shared" si="12"/>
        <v>5.4</v>
      </c>
      <c r="E80" s="68">
        <f t="shared" si="12"/>
        <v>8.8000000000000007</v>
      </c>
      <c r="F80" s="68">
        <f t="shared" si="12"/>
        <v>14.6</v>
      </c>
      <c r="G80" s="68">
        <f t="shared" si="12"/>
        <v>17.8</v>
      </c>
      <c r="H80" s="68">
        <f t="shared" si="12"/>
        <v>11.8</v>
      </c>
      <c r="I80" s="68">
        <f t="shared" si="12"/>
        <v>12.2</v>
      </c>
      <c r="J80" s="68">
        <f t="shared" si="12"/>
        <v>12</v>
      </c>
      <c r="K80" s="68">
        <f t="shared" si="12"/>
        <v>14.2</v>
      </c>
      <c r="L80" s="68">
        <f t="shared" si="12"/>
        <v>11.2</v>
      </c>
      <c r="M80" s="68">
        <f t="shared" si="12"/>
        <v>14</v>
      </c>
      <c r="N80" s="68">
        <f t="shared" si="12"/>
        <v>15.2</v>
      </c>
      <c r="O80" s="68">
        <f t="shared" si="12"/>
        <v>22</v>
      </c>
      <c r="P80" s="68">
        <f t="shared" si="12"/>
        <v>22.6</v>
      </c>
      <c r="Q80" s="68">
        <f t="shared" si="12"/>
        <v>39.200000000000003</v>
      </c>
      <c r="R80" s="68">
        <f t="shared" si="12"/>
        <v>67.599999999999994</v>
      </c>
      <c r="S80" s="68">
        <f t="shared" si="12"/>
        <v>110.2</v>
      </c>
      <c r="T80" s="68">
        <f t="shared" si="12"/>
        <v>253.8</v>
      </c>
    </row>
    <row r="81" spans="1:20" ht="15" customHeight="1" x14ac:dyDescent="0.2">
      <c r="A81" s="53" t="s">
        <v>101</v>
      </c>
      <c r="B81" s="68">
        <f t="shared" ref="B81:T81" si="13">AVERAGE(B21:B25)</f>
        <v>642.79999999999995</v>
      </c>
      <c r="C81" s="68">
        <f t="shared" si="13"/>
        <v>9.1999999999999993</v>
      </c>
      <c r="D81" s="68">
        <f t="shared" si="13"/>
        <v>4.4000000000000004</v>
      </c>
      <c r="E81" s="68">
        <f t="shared" si="13"/>
        <v>6.4</v>
      </c>
      <c r="F81" s="68">
        <f t="shared" si="13"/>
        <v>12.4</v>
      </c>
      <c r="G81" s="68">
        <f t="shared" si="13"/>
        <v>15.6</v>
      </c>
      <c r="H81" s="68">
        <f t="shared" si="13"/>
        <v>10.6</v>
      </c>
      <c r="I81" s="68">
        <f t="shared" si="13"/>
        <v>12</v>
      </c>
      <c r="J81" s="68">
        <f t="shared" si="13"/>
        <v>11.6</v>
      </c>
      <c r="K81" s="68">
        <f t="shared" si="13"/>
        <v>11.4</v>
      </c>
      <c r="L81" s="68">
        <f t="shared" si="13"/>
        <v>12.8</v>
      </c>
      <c r="M81" s="68">
        <f t="shared" si="13"/>
        <v>13.4</v>
      </c>
      <c r="N81" s="68">
        <f t="shared" si="13"/>
        <v>14.2</v>
      </c>
      <c r="O81" s="68">
        <f t="shared" si="13"/>
        <v>20.8</v>
      </c>
      <c r="P81" s="68">
        <f t="shared" si="13"/>
        <v>21.6</v>
      </c>
      <c r="Q81" s="68">
        <f t="shared" si="13"/>
        <v>39.6</v>
      </c>
      <c r="R81" s="68">
        <f t="shared" si="13"/>
        <v>64.400000000000006</v>
      </c>
      <c r="S81" s="68">
        <f t="shared" si="13"/>
        <v>109.8</v>
      </c>
      <c r="T81" s="68">
        <f t="shared" si="13"/>
        <v>252.6</v>
      </c>
    </row>
    <row r="82" spans="1:20" ht="15" customHeight="1" x14ac:dyDescent="0.2">
      <c r="A82" s="53" t="s">
        <v>100</v>
      </c>
      <c r="B82" s="68">
        <f t="shared" ref="B82:T82" si="14">AVERAGE(B22:B26)</f>
        <v>629.4</v>
      </c>
      <c r="C82" s="68">
        <f t="shared" si="14"/>
        <v>8.1999999999999993</v>
      </c>
      <c r="D82" s="68">
        <f t="shared" si="14"/>
        <v>4.5999999999999996</v>
      </c>
      <c r="E82" s="68">
        <f t="shared" si="14"/>
        <v>5.8</v>
      </c>
      <c r="F82" s="68">
        <f t="shared" si="14"/>
        <v>11.2</v>
      </c>
      <c r="G82" s="68">
        <f t="shared" si="14"/>
        <v>14</v>
      </c>
      <c r="H82" s="68">
        <f t="shared" si="14"/>
        <v>10.4</v>
      </c>
      <c r="I82" s="68">
        <f t="shared" si="14"/>
        <v>12</v>
      </c>
      <c r="J82" s="68">
        <f t="shared" si="14"/>
        <v>12</v>
      </c>
      <c r="K82" s="68">
        <f t="shared" si="14"/>
        <v>12</v>
      </c>
      <c r="L82" s="68">
        <f t="shared" si="14"/>
        <v>12.4</v>
      </c>
      <c r="M82" s="68">
        <f t="shared" si="14"/>
        <v>12.6</v>
      </c>
      <c r="N82" s="68">
        <f t="shared" si="14"/>
        <v>12.6</v>
      </c>
      <c r="O82" s="68">
        <f t="shared" si="14"/>
        <v>19.600000000000001</v>
      </c>
      <c r="P82" s="68">
        <f t="shared" si="14"/>
        <v>23.8</v>
      </c>
      <c r="Q82" s="68">
        <f t="shared" si="14"/>
        <v>37.4</v>
      </c>
      <c r="R82" s="68">
        <f t="shared" si="14"/>
        <v>60.8</v>
      </c>
      <c r="S82" s="68">
        <f t="shared" si="14"/>
        <v>105.4</v>
      </c>
      <c r="T82" s="68">
        <f t="shared" si="14"/>
        <v>254.6</v>
      </c>
    </row>
    <row r="83" spans="1:20" ht="15" customHeight="1" x14ac:dyDescent="0.2">
      <c r="A83" s="53" t="s">
        <v>99</v>
      </c>
      <c r="B83" s="68">
        <f t="shared" ref="B83:T83" si="15">AVERAGE(B23:B27)</f>
        <v>619</v>
      </c>
      <c r="C83" s="68">
        <f t="shared" si="15"/>
        <v>7.2</v>
      </c>
      <c r="D83" s="68">
        <f t="shared" si="15"/>
        <v>4.4000000000000004</v>
      </c>
      <c r="E83" s="68">
        <f t="shared" si="15"/>
        <v>5</v>
      </c>
      <c r="F83" s="68">
        <f t="shared" si="15"/>
        <v>10.199999999999999</v>
      </c>
      <c r="G83" s="68">
        <f t="shared" si="15"/>
        <v>15</v>
      </c>
      <c r="H83" s="68">
        <f t="shared" si="15"/>
        <v>10.6</v>
      </c>
      <c r="I83" s="68">
        <f t="shared" si="15"/>
        <v>11</v>
      </c>
      <c r="J83" s="68">
        <f t="shared" si="15"/>
        <v>11.8</v>
      </c>
      <c r="K83" s="68">
        <f t="shared" si="15"/>
        <v>10.6</v>
      </c>
      <c r="L83" s="68">
        <f t="shared" si="15"/>
        <v>12.6</v>
      </c>
      <c r="M83" s="68">
        <f t="shared" si="15"/>
        <v>12.2</v>
      </c>
      <c r="N83" s="68">
        <f t="shared" si="15"/>
        <v>12.6</v>
      </c>
      <c r="O83" s="68">
        <f t="shared" si="15"/>
        <v>19</v>
      </c>
      <c r="P83" s="68">
        <f t="shared" si="15"/>
        <v>23.4</v>
      </c>
      <c r="Q83" s="68">
        <f t="shared" si="15"/>
        <v>36.4</v>
      </c>
      <c r="R83" s="68">
        <f t="shared" si="15"/>
        <v>58.8</v>
      </c>
      <c r="S83" s="68">
        <f t="shared" si="15"/>
        <v>98.4</v>
      </c>
      <c r="T83" s="68">
        <f t="shared" si="15"/>
        <v>259.8</v>
      </c>
    </row>
    <row r="84" spans="1:20" ht="15" customHeight="1" x14ac:dyDescent="0.2">
      <c r="A84" s="53" t="s">
        <v>98</v>
      </c>
      <c r="B84" s="68">
        <f t="shared" ref="B84:T84" si="16">AVERAGE(B24:B28)</f>
        <v>633.79999999999995</v>
      </c>
      <c r="C84" s="68">
        <f t="shared" si="16"/>
        <v>7.2</v>
      </c>
      <c r="D84" s="68">
        <f t="shared" si="16"/>
        <v>4.8</v>
      </c>
      <c r="E84" s="68">
        <f t="shared" si="16"/>
        <v>4.2</v>
      </c>
      <c r="F84" s="68">
        <f t="shared" si="16"/>
        <v>12</v>
      </c>
      <c r="G84" s="68">
        <f t="shared" si="16"/>
        <v>14.8</v>
      </c>
      <c r="H84" s="68">
        <f t="shared" si="16"/>
        <v>10.199999999999999</v>
      </c>
      <c r="I84" s="68">
        <f t="shared" si="16"/>
        <v>10.4</v>
      </c>
      <c r="J84" s="68">
        <f t="shared" si="16"/>
        <v>11.6</v>
      </c>
      <c r="K84" s="68">
        <f t="shared" si="16"/>
        <v>10.199999999999999</v>
      </c>
      <c r="L84" s="68">
        <f t="shared" si="16"/>
        <v>13</v>
      </c>
      <c r="M84" s="68">
        <f t="shared" si="16"/>
        <v>11.6</v>
      </c>
      <c r="N84" s="68">
        <f t="shared" si="16"/>
        <v>12.8</v>
      </c>
      <c r="O84" s="68">
        <f t="shared" si="16"/>
        <v>19.399999999999999</v>
      </c>
      <c r="P84" s="68">
        <f t="shared" si="16"/>
        <v>23</v>
      </c>
      <c r="Q84" s="68">
        <f t="shared" si="16"/>
        <v>35.4</v>
      </c>
      <c r="R84" s="68">
        <f t="shared" si="16"/>
        <v>60.4</v>
      </c>
      <c r="S84" s="68">
        <f t="shared" si="16"/>
        <v>97.4</v>
      </c>
      <c r="T84" s="68">
        <f t="shared" si="16"/>
        <v>275.39999999999998</v>
      </c>
    </row>
    <row r="85" spans="1:20" ht="15" customHeight="1" x14ac:dyDescent="0.2">
      <c r="A85" s="53" t="s">
        <v>97</v>
      </c>
      <c r="B85" s="68">
        <f t="shared" ref="B85:T85" si="17">AVERAGE(B25:B29)</f>
        <v>630.20000000000005</v>
      </c>
      <c r="C85" s="68">
        <f t="shared" si="17"/>
        <v>6.8</v>
      </c>
      <c r="D85" s="68">
        <f t="shared" si="17"/>
        <v>4</v>
      </c>
      <c r="E85" s="68">
        <f t="shared" si="17"/>
        <v>4.5999999999999996</v>
      </c>
      <c r="F85" s="68">
        <f t="shared" si="17"/>
        <v>11.6</v>
      </c>
      <c r="G85" s="68">
        <f t="shared" si="17"/>
        <v>12</v>
      </c>
      <c r="H85" s="68">
        <f t="shared" si="17"/>
        <v>10.199999999999999</v>
      </c>
      <c r="I85" s="68">
        <f t="shared" si="17"/>
        <v>9.8000000000000007</v>
      </c>
      <c r="J85" s="68">
        <f t="shared" si="17"/>
        <v>12.2</v>
      </c>
      <c r="K85" s="68">
        <f t="shared" si="17"/>
        <v>11.2</v>
      </c>
      <c r="L85" s="68">
        <f t="shared" si="17"/>
        <v>12.2</v>
      </c>
      <c r="M85" s="68">
        <f t="shared" si="17"/>
        <v>10.8</v>
      </c>
      <c r="N85" s="68">
        <f t="shared" si="17"/>
        <v>13.6</v>
      </c>
      <c r="O85" s="68">
        <f t="shared" si="17"/>
        <v>19.399999999999999</v>
      </c>
      <c r="P85" s="68">
        <f t="shared" si="17"/>
        <v>22.6</v>
      </c>
      <c r="Q85" s="68">
        <f t="shared" si="17"/>
        <v>34</v>
      </c>
      <c r="R85" s="68">
        <f t="shared" si="17"/>
        <v>59.8</v>
      </c>
      <c r="S85" s="68">
        <f t="shared" si="17"/>
        <v>94.2</v>
      </c>
      <c r="T85" s="68">
        <f t="shared" si="17"/>
        <v>281.2</v>
      </c>
    </row>
    <row r="86" spans="1:20" ht="15" customHeight="1" x14ac:dyDescent="0.2">
      <c r="A86" s="53" t="s">
        <v>96</v>
      </c>
      <c r="B86" s="68">
        <f t="shared" ref="B86:T86" si="18">AVERAGE(B26:B30)</f>
        <v>622</v>
      </c>
      <c r="C86" s="68">
        <f t="shared" si="18"/>
        <v>7.2</v>
      </c>
      <c r="D86" s="68">
        <f t="shared" si="18"/>
        <v>4.2</v>
      </c>
      <c r="E86" s="68">
        <f t="shared" si="18"/>
        <v>5</v>
      </c>
      <c r="F86" s="68">
        <f t="shared" si="18"/>
        <v>12.6</v>
      </c>
      <c r="G86" s="68">
        <f t="shared" si="18"/>
        <v>11.4</v>
      </c>
      <c r="H86" s="68">
        <f t="shared" si="18"/>
        <v>8.8000000000000007</v>
      </c>
      <c r="I86" s="68">
        <f t="shared" si="18"/>
        <v>9.8000000000000007</v>
      </c>
      <c r="J86" s="68">
        <f t="shared" si="18"/>
        <v>11.4</v>
      </c>
      <c r="K86" s="68">
        <f t="shared" si="18"/>
        <v>12</v>
      </c>
      <c r="L86" s="68">
        <f t="shared" si="18"/>
        <v>12.4</v>
      </c>
      <c r="M86" s="68">
        <f t="shared" si="18"/>
        <v>11.8</v>
      </c>
      <c r="N86" s="68">
        <f t="shared" si="18"/>
        <v>15.4</v>
      </c>
      <c r="O86" s="68">
        <f t="shared" si="18"/>
        <v>17.8</v>
      </c>
      <c r="P86" s="68">
        <f t="shared" si="18"/>
        <v>23.8</v>
      </c>
      <c r="Q86" s="68">
        <f t="shared" si="18"/>
        <v>30.2</v>
      </c>
      <c r="R86" s="68">
        <f t="shared" si="18"/>
        <v>60.6</v>
      </c>
      <c r="S86" s="68">
        <f t="shared" si="18"/>
        <v>84.8</v>
      </c>
      <c r="T86" s="68">
        <f t="shared" si="18"/>
        <v>282.8</v>
      </c>
    </row>
    <row r="87" spans="1:20" ht="15" customHeight="1" x14ac:dyDescent="0.2">
      <c r="A87" s="53" t="s">
        <v>95</v>
      </c>
      <c r="B87" s="68">
        <f t="shared" ref="B87:T87" si="19">AVERAGE(B27:B31)</f>
        <v>623.4</v>
      </c>
      <c r="C87" s="68">
        <f t="shared" si="19"/>
        <v>7.6</v>
      </c>
      <c r="D87" s="68">
        <f t="shared" si="19"/>
        <v>3.6</v>
      </c>
      <c r="E87" s="68">
        <f t="shared" si="19"/>
        <v>4.8</v>
      </c>
      <c r="F87" s="68">
        <f t="shared" si="19"/>
        <v>11.4</v>
      </c>
      <c r="G87" s="68">
        <f t="shared" si="19"/>
        <v>11.2</v>
      </c>
      <c r="H87" s="68">
        <f t="shared" si="19"/>
        <v>8.4</v>
      </c>
      <c r="I87" s="68">
        <f t="shared" si="19"/>
        <v>9.6</v>
      </c>
      <c r="J87" s="68">
        <f t="shared" si="19"/>
        <v>10.199999999999999</v>
      </c>
      <c r="K87" s="68">
        <f t="shared" si="19"/>
        <v>10.199999999999999</v>
      </c>
      <c r="L87" s="68">
        <f t="shared" si="19"/>
        <v>12.6</v>
      </c>
      <c r="M87" s="68">
        <f t="shared" si="19"/>
        <v>13</v>
      </c>
      <c r="N87" s="68">
        <f t="shared" si="19"/>
        <v>16.399999999999999</v>
      </c>
      <c r="O87" s="68">
        <f t="shared" si="19"/>
        <v>18.2</v>
      </c>
      <c r="P87" s="68">
        <f t="shared" si="19"/>
        <v>21.4</v>
      </c>
      <c r="Q87" s="68">
        <f t="shared" si="19"/>
        <v>30.8</v>
      </c>
      <c r="R87" s="68">
        <f t="shared" si="19"/>
        <v>63.4</v>
      </c>
      <c r="S87" s="68">
        <f t="shared" si="19"/>
        <v>86.8</v>
      </c>
      <c r="T87" s="68">
        <f t="shared" si="19"/>
        <v>283.8</v>
      </c>
    </row>
    <row r="88" spans="1:20" ht="15" customHeight="1" x14ac:dyDescent="0.2">
      <c r="A88" s="53" t="s">
        <v>94</v>
      </c>
      <c r="B88" s="68">
        <f t="shared" ref="B88:T88" si="20">AVERAGE(B28:B32)</f>
        <v>626.6</v>
      </c>
      <c r="C88" s="68">
        <f t="shared" si="20"/>
        <v>7</v>
      </c>
      <c r="D88" s="68">
        <f t="shared" si="20"/>
        <v>2.6</v>
      </c>
      <c r="E88" s="68">
        <f t="shared" si="20"/>
        <v>4.8</v>
      </c>
      <c r="F88" s="68">
        <f t="shared" si="20"/>
        <v>14</v>
      </c>
      <c r="G88" s="68">
        <f t="shared" si="20"/>
        <v>10.199999999999999</v>
      </c>
      <c r="H88" s="68">
        <f t="shared" si="20"/>
        <v>7.4</v>
      </c>
      <c r="I88" s="68">
        <f t="shared" si="20"/>
        <v>10.4</v>
      </c>
      <c r="J88" s="68">
        <f t="shared" si="20"/>
        <v>9</v>
      </c>
      <c r="K88" s="68">
        <f t="shared" si="20"/>
        <v>9.6</v>
      </c>
      <c r="L88" s="68">
        <f t="shared" si="20"/>
        <v>12.8</v>
      </c>
      <c r="M88" s="68">
        <f t="shared" si="20"/>
        <v>13</v>
      </c>
      <c r="N88" s="68">
        <f t="shared" si="20"/>
        <v>15.6</v>
      </c>
      <c r="O88" s="68">
        <f t="shared" si="20"/>
        <v>16.8</v>
      </c>
      <c r="P88" s="68">
        <f t="shared" si="20"/>
        <v>22.2</v>
      </c>
      <c r="Q88" s="68">
        <f t="shared" si="20"/>
        <v>30.2</v>
      </c>
      <c r="R88" s="68">
        <f t="shared" si="20"/>
        <v>64</v>
      </c>
      <c r="S88" s="68">
        <f t="shared" si="20"/>
        <v>89.2</v>
      </c>
      <c r="T88" s="68">
        <f t="shared" si="20"/>
        <v>287.8</v>
      </c>
    </row>
    <row r="89" spans="1:20" ht="15" customHeight="1" x14ac:dyDescent="0.2">
      <c r="A89" s="53" t="s">
        <v>60</v>
      </c>
      <c r="B89" s="68">
        <f t="shared" ref="B89:T102" si="21">AVERAGE(B29:B33)</f>
        <v>620.6</v>
      </c>
      <c r="C89" s="68">
        <f t="shared" si="21"/>
        <v>5.8</v>
      </c>
      <c r="D89" s="68">
        <f t="shared" si="21"/>
        <v>2.6</v>
      </c>
      <c r="E89" s="68">
        <f t="shared" si="21"/>
        <v>4.5999999999999996</v>
      </c>
      <c r="F89" s="68">
        <f t="shared" si="21"/>
        <v>13.8</v>
      </c>
      <c r="G89" s="68">
        <f t="shared" si="21"/>
        <v>11.2</v>
      </c>
      <c r="H89" s="68">
        <f t="shared" si="21"/>
        <v>6</v>
      </c>
      <c r="I89" s="68">
        <f t="shared" si="21"/>
        <v>9.6</v>
      </c>
      <c r="J89" s="68">
        <f t="shared" si="21"/>
        <v>8.4</v>
      </c>
      <c r="K89" s="68">
        <f t="shared" si="21"/>
        <v>11.2</v>
      </c>
      <c r="L89" s="68">
        <f t="shared" si="21"/>
        <v>11.6</v>
      </c>
      <c r="M89" s="68">
        <f t="shared" si="21"/>
        <v>14.4</v>
      </c>
      <c r="N89" s="68">
        <f t="shared" si="21"/>
        <v>16.8</v>
      </c>
      <c r="O89" s="68">
        <f t="shared" si="21"/>
        <v>16</v>
      </c>
      <c r="P89" s="68">
        <f t="shared" si="21"/>
        <v>22.8</v>
      </c>
      <c r="Q89" s="68">
        <f t="shared" si="21"/>
        <v>29.2</v>
      </c>
      <c r="R89" s="68">
        <f t="shared" si="21"/>
        <v>66.2</v>
      </c>
      <c r="S89" s="68">
        <f t="shared" si="21"/>
        <v>93.2</v>
      </c>
      <c r="T89" s="68">
        <f t="shared" si="21"/>
        <v>277.2</v>
      </c>
    </row>
    <row r="90" spans="1:20" ht="15" customHeight="1" x14ac:dyDescent="0.2">
      <c r="A90" s="53" t="s">
        <v>61</v>
      </c>
      <c r="B90" s="68">
        <f t="shared" si="21"/>
        <v>614.20000000000005</v>
      </c>
      <c r="C90" s="68">
        <f t="shared" si="21"/>
        <v>5.4</v>
      </c>
      <c r="D90" s="68">
        <f t="shared" si="21"/>
        <v>2.6</v>
      </c>
      <c r="E90" s="68">
        <f t="shared" si="21"/>
        <v>4</v>
      </c>
      <c r="F90" s="68">
        <f t="shared" si="21"/>
        <v>15.2</v>
      </c>
      <c r="G90" s="68">
        <f t="shared" si="21"/>
        <v>11</v>
      </c>
      <c r="H90" s="68">
        <f t="shared" si="21"/>
        <v>5.6</v>
      </c>
      <c r="I90" s="68">
        <f t="shared" si="21"/>
        <v>9</v>
      </c>
      <c r="J90" s="68">
        <f t="shared" si="21"/>
        <v>7.6</v>
      </c>
      <c r="K90" s="68">
        <f t="shared" si="21"/>
        <v>11.4</v>
      </c>
      <c r="L90" s="68">
        <f t="shared" si="21"/>
        <v>12.8</v>
      </c>
      <c r="M90" s="68">
        <f t="shared" si="21"/>
        <v>16.2</v>
      </c>
      <c r="N90" s="68">
        <f t="shared" si="21"/>
        <v>18.2</v>
      </c>
      <c r="O90" s="68">
        <f t="shared" si="21"/>
        <v>14.8</v>
      </c>
      <c r="P90" s="68">
        <f t="shared" si="21"/>
        <v>23.6</v>
      </c>
      <c r="Q90" s="68">
        <f t="shared" si="21"/>
        <v>29.6</v>
      </c>
      <c r="R90" s="68">
        <f t="shared" si="21"/>
        <v>67</v>
      </c>
      <c r="S90" s="68">
        <f t="shared" si="21"/>
        <v>95.8</v>
      </c>
      <c r="T90" s="68">
        <f t="shared" si="21"/>
        <v>264.39999999999998</v>
      </c>
    </row>
    <row r="91" spans="1:20" ht="15" customHeight="1" x14ac:dyDescent="0.2">
      <c r="A91" s="53" t="s">
        <v>62</v>
      </c>
      <c r="B91" s="68">
        <f t="shared" si="21"/>
        <v>602.4</v>
      </c>
      <c r="C91" s="68">
        <f t="shared" si="21"/>
        <v>4.5999999999999996</v>
      </c>
      <c r="D91" s="68">
        <f t="shared" si="21"/>
        <v>2.8</v>
      </c>
      <c r="E91" s="68">
        <f t="shared" si="21"/>
        <v>3.8</v>
      </c>
      <c r="F91" s="68">
        <f t="shared" si="21"/>
        <v>14.4</v>
      </c>
      <c r="G91" s="68">
        <f t="shared" si="21"/>
        <v>11.4</v>
      </c>
      <c r="H91" s="68">
        <f t="shared" si="21"/>
        <v>4.8</v>
      </c>
      <c r="I91" s="68">
        <f t="shared" si="21"/>
        <v>9</v>
      </c>
      <c r="J91" s="68">
        <f t="shared" si="21"/>
        <v>7.8</v>
      </c>
      <c r="K91" s="68">
        <f t="shared" si="21"/>
        <v>11.8</v>
      </c>
      <c r="L91" s="68">
        <f t="shared" si="21"/>
        <v>11</v>
      </c>
      <c r="M91" s="68">
        <f t="shared" si="21"/>
        <v>14.6</v>
      </c>
      <c r="N91" s="68">
        <f t="shared" si="21"/>
        <v>16.2</v>
      </c>
      <c r="O91" s="68">
        <f t="shared" si="21"/>
        <v>16.600000000000001</v>
      </c>
      <c r="P91" s="68">
        <f t="shared" si="21"/>
        <v>20.8</v>
      </c>
      <c r="Q91" s="68">
        <f t="shared" si="21"/>
        <v>28.2</v>
      </c>
      <c r="R91" s="68">
        <f t="shared" si="21"/>
        <v>62.4</v>
      </c>
      <c r="S91" s="68">
        <f t="shared" si="21"/>
        <v>100.2</v>
      </c>
      <c r="T91" s="68">
        <f t="shared" si="21"/>
        <v>262</v>
      </c>
    </row>
    <row r="92" spans="1:20" ht="15" customHeight="1" x14ac:dyDescent="0.2">
      <c r="A92" s="53" t="s">
        <v>63</v>
      </c>
      <c r="B92" s="68">
        <f t="shared" si="21"/>
        <v>593.79999999999995</v>
      </c>
      <c r="C92" s="68">
        <f t="shared" si="21"/>
        <v>3.6</v>
      </c>
      <c r="D92" s="68">
        <f t="shared" si="21"/>
        <v>2.6</v>
      </c>
      <c r="E92" s="68">
        <f t="shared" si="21"/>
        <v>3.2</v>
      </c>
      <c r="F92" s="68">
        <f t="shared" si="21"/>
        <v>15.2</v>
      </c>
      <c r="G92" s="68">
        <f t="shared" si="21"/>
        <v>9.8000000000000007</v>
      </c>
      <c r="H92" s="68">
        <f t="shared" si="21"/>
        <v>4.5999999999999996</v>
      </c>
      <c r="I92" s="68">
        <f t="shared" si="21"/>
        <v>8.6</v>
      </c>
      <c r="J92" s="68">
        <f t="shared" si="21"/>
        <v>7.4</v>
      </c>
      <c r="K92" s="68">
        <f t="shared" si="21"/>
        <v>12.6</v>
      </c>
      <c r="L92" s="68">
        <f t="shared" si="21"/>
        <v>11.2</v>
      </c>
      <c r="M92" s="68">
        <f t="shared" si="21"/>
        <v>13.6</v>
      </c>
      <c r="N92" s="68">
        <f t="shared" si="21"/>
        <v>16</v>
      </c>
      <c r="O92" s="68">
        <f t="shared" si="21"/>
        <v>15.2</v>
      </c>
      <c r="P92" s="68">
        <f t="shared" si="21"/>
        <v>20</v>
      </c>
      <c r="Q92" s="68">
        <f t="shared" si="21"/>
        <v>29.8</v>
      </c>
      <c r="R92" s="68">
        <f t="shared" si="21"/>
        <v>59.4</v>
      </c>
      <c r="S92" s="68">
        <f t="shared" si="21"/>
        <v>96.2</v>
      </c>
      <c r="T92" s="68">
        <f t="shared" si="21"/>
        <v>264.8</v>
      </c>
    </row>
    <row r="93" spans="1:20" ht="15" customHeight="1" x14ac:dyDescent="0.2">
      <c r="A93" s="53" t="s">
        <v>70</v>
      </c>
      <c r="B93" s="68">
        <f t="shared" si="21"/>
        <v>584</v>
      </c>
      <c r="C93" s="68">
        <f t="shared" si="21"/>
        <v>3.8</v>
      </c>
      <c r="D93" s="68">
        <f t="shared" si="21"/>
        <v>2.4</v>
      </c>
      <c r="E93" s="68">
        <f t="shared" si="21"/>
        <v>2.4</v>
      </c>
      <c r="F93" s="68">
        <f t="shared" si="21"/>
        <v>14.2</v>
      </c>
      <c r="G93" s="68">
        <f t="shared" si="21"/>
        <v>9.4</v>
      </c>
      <c r="H93" s="68">
        <f t="shared" si="21"/>
        <v>3.6</v>
      </c>
      <c r="I93" s="68">
        <f t="shared" si="21"/>
        <v>7.8</v>
      </c>
      <c r="J93" s="68">
        <f t="shared" si="21"/>
        <v>6.8</v>
      </c>
      <c r="K93" s="68">
        <f t="shared" si="21"/>
        <v>12.2</v>
      </c>
      <c r="L93" s="68">
        <f t="shared" si="21"/>
        <v>11.2</v>
      </c>
      <c r="M93" s="68">
        <f t="shared" si="21"/>
        <v>15</v>
      </c>
      <c r="N93" s="68">
        <f t="shared" si="21"/>
        <v>14.8</v>
      </c>
      <c r="O93" s="68">
        <f t="shared" si="21"/>
        <v>17.2</v>
      </c>
      <c r="P93" s="68">
        <f t="shared" si="21"/>
        <v>18.2</v>
      </c>
      <c r="Q93" s="68">
        <f t="shared" si="21"/>
        <v>29.8</v>
      </c>
      <c r="R93" s="68">
        <f t="shared" si="21"/>
        <v>56.2</v>
      </c>
      <c r="S93" s="68">
        <f t="shared" si="21"/>
        <v>94.8</v>
      </c>
      <c r="T93" s="68">
        <f t="shared" si="21"/>
        <v>264.2</v>
      </c>
    </row>
    <row r="94" spans="1:20" ht="15" customHeight="1" x14ac:dyDescent="0.2">
      <c r="A94" s="53" t="s">
        <v>71</v>
      </c>
      <c r="B94" s="68">
        <f t="shared" si="21"/>
        <v>575.20000000000005</v>
      </c>
      <c r="C94" s="68">
        <f t="shared" si="21"/>
        <v>3.8</v>
      </c>
      <c r="D94" s="68">
        <f t="shared" si="21"/>
        <v>2.2000000000000002</v>
      </c>
      <c r="E94" s="68">
        <f t="shared" si="21"/>
        <v>2</v>
      </c>
      <c r="F94" s="68">
        <f t="shared" si="21"/>
        <v>12.8</v>
      </c>
      <c r="G94" s="68">
        <f t="shared" si="21"/>
        <v>8.1999999999999993</v>
      </c>
      <c r="H94" s="68">
        <f t="shared" si="21"/>
        <v>4.2</v>
      </c>
      <c r="I94" s="68">
        <f t="shared" si="21"/>
        <v>7.4</v>
      </c>
      <c r="J94" s="68">
        <f t="shared" si="21"/>
        <v>7</v>
      </c>
      <c r="K94" s="68">
        <f t="shared" si="21"/>
        <v>11.8</v>
      </c>
      <c r="L94" s="68">
        <f t="shared" si="21"/>
        <v>13</v>
      </c>
      <c r="M94" s="68">
        <f t="shared" si="21"/>
        <v>14.6</v>
      </c>
      <c r="N94" s="68">
        <f t="shared" si="21"/>
        <v>13.8</v>
      </c>
      <c r="O94" s="68">
        <f t="shared" si="21"/>
        <v>18.2</v>
      </c>
      <c r="P94" s="68">
        <f t="shared" si="21"/>
        <v>18</v>
      </c>
      <c r="Q94" s="68">
        <f t="shared" si="21"/>
        <v>30.4</v>
      </c>
      <c r="R94" s="68">
        <f t="shared" si="21"/>
        <v>51.6</v>
      </c>
      <c r="S94" s="68">
        <f t="shared" si="21"/>
        <v>89.2</v>
      </c>
      <c r="T94" s="68">
        <f t="shared" si="21"/>
        <v>267</v>
      </c>
    </row>
    <row r="95" spans="1:20" ht="15" customHeight="1" x14ac:dyDescent="0.2">
      <c r="A95" s="53" t="s">
        <v>72</v>
      </c>
      <c r="B95" s="68">
        <f t="shared" si="21"/>
        <v>575</v>
      </c>
      <c r="C95" s="68">
        <f t="shared" si="21"/>
        <v>3.2</v>
      </c>
      <c r="D95" s="68">
        <f t="shared" si="21"/>
        <v>1.8</v>
      </c>
      <c r="E95" s="68">
        <f t="shared" si="21"/>
        <v>1.6</v>
      </c>
      <c r="F95" s="68">
        <f t="shared" si="21"/>
        <v>11.8</v>
      </c>
      <c r="G95" s="68">
        <f t="shared" si="21"/>
        <v>8.8000000000000007</v>
      </c>
      <c r="H95" s="68">
        <f t="shared" si="21"/>
        <v>4.4000000000000004</v>
      </c>
      <c r="I95" s="68">
        <f t="shared" si="21"/>
        <v>8.1999999999999993</v>
      </c>
      <c r="J95" s="68">
        <f t="shared" si="21"/>
        <v>8.4</v>
      </c>
      <c r="K95" s="68">
        <f t="shared" si="21"/>
        <v>10</v>
      </c>
      <c r="L95" s="68">
        <f t="shared" si="21"/>
        <v>12.6</v>
      </c>
      <c r="M95" s="68">
        <f t="shared" si="21"/>
        <v>13.8</v>
      </c>
      <c r="N95" s="68">
        <f t="shared" si="21"/>
        <v>12.4</v>
      </c>
      <c r="O95" s="68">
        <f t="shared" si="21"/>
        <v>20.8</v>
      </c>
      <c r="P95" s="68">
        <f t="shared" si="21"/>
        <v>16.399999999999999</v>
      </c>
      <c r="Q95" s="68">
        <f t="shared" si="21"/>
        <v>30.8</v>
      </c>
      <c r="R95" s="68">
        <f t="shared" si="21"/>
        <v>48</v>
      </c>
      <c r="S95" s="68">
        <f t="shared" si="21"/>
        <v>84</v>
      </c>
      <c r="T95" s="68">
        <f t="shared" si="21"/>
        <v>278</v>
      </c>
    </row>
    <row r="96" spans="1:20" ht="15" customHeight="1" x14ac:dyDescent="0.2">
      <c r="A96" s="53" t="s">
        <v>74</v>
      </c>
      <c r="B96" s="68">
        <f t="shared" si="21"/>
        <v>587</v>
      </c>
      <c r="C96" s="68">
        <f t="shared" si="21"/>
        <v>2.8</v>
      </c>
      <c r="D96" s="68">
        <f t="shared" si="21"/>
        <v>1</v>
      </c>
      <c r="E96" s="68">
        <f t="shared" si="21"/>
        <v>1.2</v>
      </c>
      <c r="F96" s="68">
        <f t="shared" si="21"/>
        <v>10.4</v>
      </c>
      <c r="G96" s="68">
        <f t="shared" si="21"/>
        <v>7.8</v>
      </c>
      <c r="H96" s="68">
        <f t="shared" si="21"/>
        <v>5.8</v>
      </c>
      <c r="I96" s="68">
        <f t="shared" si="21"/>
        <v>7</v>
      </c>
      <c r="J96" s="68">
        <f t="shared" si="21"/>
        <v>8.8000000000000007</v>
      </c>
      <c r="K96" s="68">
        <f t="shared" si="21"/>
        <v>8.6</v>
      </c>
      <c r="L96" s="68">
        <f t="shared" si="21"/>
        <v>14.2</v>
      </c>
      <c r="M96" s="68">
        <f t="shared" si="21"/>
        <v>16</v>
      </c>
      <c r="N96" s="68">
        <f t="shared" si="21"/>
        <v>13.8</v>
      </c>
      <c r="O96" s="68">
        <f t="shared" si="21"/>
        <v>18.8</v>
      </c>
      <c r="P96" s="68">
        <f t="shared" si="21"/>
        <v>19</v>
      </c>
      <c r="Q96" s="68">
        <f t="shared" si="21"/>
        <v>33.6</v>
      </c>
      <c r="R96" s="68">
        <f t="shared" si="21"/>
        <v>48.8</v>
      </c>
      <c r="S96" s="68">
        <f t="shared" si="21"/>
        <v>85</v>
      </c>
      <c r="T96" s="68">
        <f t="shared" si="21"/>
        <v>284.39999999999998</v>
      </c>
    </row>
    <row r="97" spans="1:32" x14ac:dyDescent="0.2">
      <c r="A97" s="53" t="s">
        <v>93</v>
      </c>
      <c r="B97" s="68">
        <f t="shared" si="21"/>
        <v>581.6</v>
      </c>
      <c r="C97" s="68">
        <f t="shared" si="21"/>
        <v>2.2000000000000002</v>
      </c>
      <c r="D97" s="68">
        <f t="shared" si="21"/>
        <v>1.2</v>
      </c>
      <c r="E97" s="68">
        <f t="shared" si="21"/>
        <v>0.8</v>
      </c>
      <c r="F97" s="68">
        <f t="shared" si="21"/>
        <v>8.8000000000000007</v>
      </c>
      <c r="G97" s="68">
        <f t="shared" si="21"/>
        <v>7.2</v>
      </c>
      <c r="H97" s="68">
        <f t="shared" si="21"/>
        <v>6.6</v>
      </c>
      <c r="I97" s="68">
        <f t="shared" si="21"/>
        <v>6.4</v>
      </c>
      <c r="J97" s="68">
        <f t="shared" si="21"/>
        <v>9.1999999999999993</v>
      </c>
      <c r="K97" s="68">
        <f t="shared" si="21"/>
        <v>8</v>
      </c>
      <c r="L97" s="68">
        <f t="shared" si="21"/>
        <v>14.8</v>
      </c>
      <c r="M97" s="68">
        <f t="shared" si="21"/>
        <v>16.8</v>
      </c>
      <c r="N97" s="68">
        <f t="shared" si="21"/>
        <v>14.8</v>
      </c>
      <c r="O97" s="68">
        <f t="shared" si="21"/>
        <v>19.8</v>
      </c>
      <c r="P97" s="68">
        <f t="shared" si="21"/>
        <v>20</v>
      </c>
      <c r="Q97" s="68">
        <f t="shared" si="21"/>
        <v>31</v>
      </c>
      <c r="R97" s="68">
        <f t="shared" si="21"/>
        <v>49.6</v>
      </c>
      <c r="S97" s="68">
        <f t="shared" si="21"/>
        <v>87.8</v>
      </c>
      <c r="T97" s="68">
        <f t="shared" si="21"/>
        <v>276.60000000000002</v>
      </c>
    </row>
    <row r="98" spans="1:32" x14ac:dyDescent="0.2">
      <c r="A98" s="53" t="s">
        <v>120</v>
      </c>
      <c r="B98" s="68">
        <f t="shared" si="21"/>
        <v>584.6</v>
      </c>
      <c r="C98" s="68">
        <f t="shared" si="21"/>
        <v>1.8</v>
      </c>
      <c r="D98" s="68">
        <f t="shared" si="21"/>
        <v>1</v>
      </c>
      <c r="E98" s="68">
        <f t="shared" si="21"/>
        <v>0.6</v>
      </c>
      <c r="F98" s="68">
        <f t="shared" si="21"/>
        <v>7.8</v>
      </c>
      <c r="G98" s="68">
        <f t="shared" si="21"/>
        <v>6.8</v>
      </c>
      <c r="H98" s="68">
        <f t="shared" si="21"/>
        <v>7.4</v>
      </c>
      <c r="I98" s="68">
        <f t="shared" si="21"/>
        <v>7</v>
      </c>
      <c r="J98" s="68">
        <f t="shared" si="21"/>
        <v>9.8000000000000007</v>
      </c>
      <c r="K98" s="68">
        <f t="shared" si="21"/>
        <v>9</v>
      </c>
      <c r="L98" s="68">
        <f t="shared" si="21"/>
        <v>15.4</v>
      </c>
      <c r="M98" s="68">
        <f t="shared" si="21"/>
        <v>17</v>
      </c>
      <c r="N98" s="68">
        <f t="shared" si="21"/>
        <v>16.600000000000001</v>
      </c>
      <c r="O98" s="68">
        <f t="shared" si="21"/>
        <v>18</v>
      </c>
      <c r="P98" s="68">
        <f t="shared" si="21"/>
        <v>23</v>
      </c>
      <c r="Q98" s="68">
        <f t="shared" si="21"/>
        <v>32</v>
      </c>
      <c r="R98" s="68">
        <f t="shared" si="21"/>
        <v>49.2</v>
      </c>
      <c r="S98" s="68">
        <f t="shared" si="21"/>
        <v>91.6</v>
      </c>
      <c r="T98" s="68">
        <f t="shared" si="21"/>
        <v>270.60000000000002</v>
      </c>
    </row>
    <row r="99" spans="1:32" x14ac:dyDescent="0.2">
      <c r="A99" s="69" t="s">
        <v>125</v>
      </c>
      <c r="B99" s="68">
        <f t="shared" si="21"/>
        <v>589.6</v>
      </c>
      <c r="C99" s="68">
        <f t="shared" si="21"/>
        <v>2.2000000000000002</v>
      </c>
      <c r="D99" s="68">
        <f t="shared" si="21"/>
        <v>0.8</v>
      </c>
      <c r="E99" s="68">
        <f t="shared" si="21"/>
        <v>1</v>
      </c>
      <c r="F99" s="68">
        <f t="shared" si="21"/>
        <v>7</v>
      </c>
      <c r="G99" s="68">
        <f t="shared" si="21"/>
        <v>6.6</v>
      </c>
      <c r="H99" s="68">
        <f t="shared" si="21"/>
        <v>7</v>
      </c>
      <c r="I99" s="68">
        <f t="shared" si="21"/>
        <v>7.2</v>
      </c>
      <c r="J99" s="68">
        <f t="shared" si="21"/>
        <v>9.8000000000000007</v>
      </c>
      <c r="K99" s="68">
        <f t="shared" si="21"/>
        <v>7.2</v>
      </c>
      <c r="L99" s="68">
        <f t="shared" si="21"/>
        <v>15.2</v>
      </c>
      <c r="M99" s="68">
        <f t="shared" si="21"/>
        <v>16.399999999999999</v>
      </c>
      <c r="N99" s="68">
        <f t="shared" si="21"/>
        <v>15.8</v>
      </c>
      <c r="O99" s="68">
        <f t="shared" si="21"/>
        <v>18.399999999999999</v>
      </c>
      <c r="P99" s="68">
        <f t="shared" si="21"/>
        <v>24.4</v>
      </c>
      <c r="Q99" s="68">
        <f t="shared" si="21"/>
        <v>29.6</v>
      </c>
      <c r="R99" s="68">
        <f t="shared" si="21"/>
        <v>49.8</v>
      </c>
      <c r="S99" s="68">
        <f t="shared" si="21"/>
        <v>94.8</v>
      </c>
      <c r="T99" s="68">
        <f t="shared" si="21"/>
        <v>276.39999999999998</v>
      </c>
    </row>
    <row r="100" spans="1:32" x14ac:dyDescent="0.2">
      <c r="A100" s="69" t="s">
        <v>135</v>
      </c>
      <c r="B100" s="68">
        <f t="shared" si="21"/>
        <v>604.79999999999995</v>
      </c>
      <c r="C100" s="68">
        <f t="shared" si="21"/>
        <v>3.2</v>
      </c>
      <c r="D100" s="68">
        <f t="shared" si="21"/>
        <v>0.8</v>
      </c>
      <c r="E100" s="68">
        <f t="shared" si="21"/>
        <v>1.4</v>
      </c>
      <c r="F100" s="68">
        <f t="shared" si="21"/>
        <v>5.4</v>
      </c>
      <c r="G100" s="68">
        <f t="shared" si="21"/>
        <v>5.2</v>
      </c>
      <c r="H100" s="68">
        <f t="shared" si="21"/>
        <v>7.6</v>
      </c>
      <c r="I100" s="68">
        <f t="shared" si="21"/>
        <v>7</v>
      </c>
      <c r="J100" s="68">
        <f t="shared" si="21"/>
        <v>8.8000000000000007</v>
      </c>
      <c r="K100" s="68">
        <f t="shared" si="21"/>
        <v>9</v>
      </c>
      <c r="L100" s="68">
        <f t="shared" si="21"/>
        <v>15.4</v>
      </c>
      <c r="M100" s="68">
        <f t="shared" si="21"/>
        <v>19.2</v>
      </c>
      <c r="N100" s="68">
        <f t="shared" si="21"/>
        <v>17</v>
      </c>
      <c r="O100" s="68">
        <f t="shared" si="21"/>
        <v>17.399999999999999</v>
      </c>
      <c r="P100" s="68">
        <f t="shared" si="21"/>
        <v>25.6</v>
      </c>
      <c r="Q100" s="68">
        <f t="shared" si="21"/>
        <v>26.2</v>
      </c>
      <c r="R100" s="68">
        <f t="shared" si="21"/>
        <v>50.2</v>
      </c>
      <c r="S100" s="68">
        <f t="shared" si="21"/>
        <v>102.6</v>
      </c>
      <c r="T100" s="68">
        <f t="shared" si="21"/>
        <v>282.8</v>
      </c>
    </row>
    <row r="101" spans="1:32" x14ac:dyDescent="0.2">
      <c r="A101" s="69" t="s">
        <v>138</v>
      </c>
      <c r="B101" s="68">
        <f t="shared" si="21"/>
        <v>627.20000000000005</v>
      </c>
      <c r="C101" s="68">
        <f t="shared" si="21"/>
        <v>3.8</v>
      </c>
      <c r="D101" s="68">
        <f t="shared" si="21"/>
        <v>1.2</v>
      </c>
      <c r="E101" s="68">
        <f t="shared" si="21"/>
        <v>1.6</v>
      </c>
      <c r="F101" s="68">
        <f t="shared" si="21"/>
        <v>6</v>
      </c>
      <c r="G101" s="68">
        <f t="shared" si="21"/>
        <v>6.4</v>
      </c>
      <c r="H101" s="68">
        <f t="shared" si="21"/>
        <v>7.8</v>
      </c>
      <c r="I101" s="68">
        <f t="shared" si="21"/>
        <v>8</v>
      </c>
      <c r="J101" s="68">
        <f t="shared" si="21"/>
        <v>9.8000000000000007</v>
      </c>
      <c r="K101" s="68">
        <f t="shared" si="21"/>
        <v>9.8000000000000007</v>
      </c>
      <c r="L101" s="68">
        <f t="shared" si="21"/>
        <v>17.2</v>
      </c>
      <c r="M101" s="68">
        <f t="shared" si="21"/>
        <v>17.600000000000001</v>
      </c>
      <c r="N101" s="68">
        <f t="shared" si="21"/>
        <v>18.399999999999999</v>
      </c>
      <c r="O101" s="68">
        <f t="shared" si="21"/>
        <v>18</v>
      </c>
      <c r="P101" s="68">
        <f t="shared" si="21"/>
        <v>25.8</v>
      </c>
      <c r="Q101" s="68">
        <f t="shared" si="21"/>
        <v>26.6</v>
      </c>
      <c r="R101" s="68">
        <f t="shared" si="21"/>
        <v>54.4</v>
      </c>
      <c r="S101" s="68">
        <f t="shared" si="21"/>
        <v>100.8</v>
      </c>
      <c r="T101" s="68">
        <f t="shared" si="21"/>
        <v>294</v>
      </c>
    </row>
    <row r="102" spans="1:32" x14ac:dyDescent="0.2">
      <c r="A102" s="69" t="s">
        <v>143</v>
      </c>
      <c r="B102" s="68">
        <f t="shared" si="21"/>
        <v>669.8</v>
      </c>
      <c r="C102" s="68">
        <f t="shared" si="21"/>
        <v>3.6</v>
      </c>
      <c r="D102" s="68">
        <f t="shared" si="21"/>
        <v>1</v>
      </c>
      <c r="E102" s="68">
        <f t="shared" si="21"/>
        <v>2</v>
      </c>
      <c r="F102" s="68">
        <f t="shared" si="21"/>
        <v>5.4</v>
      </c>
      <c r="G102" s="68">
        <f t="shared" si="21"/>
        <v>7.2</v>
      </c>
      <c r="H102" s="68">
        <f t="shared" si="21"/>
        <v>7.6</v>
      </c>
      <c r="I102" s="68">
        <f t="shared" si="21"/>
        <v>8</v>
      </c>
      <c r="J102" s="68">
        <f t="shared" ref="J102:T104" si="22">AVERAGE(J42:J46)</f>
        <v>10.8</v>
      </c>
      <c r="K102" s="68">
        <f t="shared" si="22"/>
        <v>11</v>
      </c>
      <c r="L102" s="68">
        <f t="shared" si="22"/>
        <v>18.8</v>
      </c>
      <c r="M102" s="68">
        <f t="shared" si="22"/>
        <v>19.600000000000001</v>
      </c>
      <c r="N102" s="68">
        <f t="shared" si="22"/>
        <v>19</v>
      </c>
      <c r="O102" s="68">
        <f t="shared" si="22"/>
        <v>18.600000000000001</v>
      </c>
      <c r="P102" s="68">
        <f t="shared" si="22"/>
        <v>27.4</v>
      </c>
      <c r="Q102" s="68">
        <f t="shared" si="22"/>
        <v>28</v>
      </c>
      <c r="R102" s="68">
        <f t="shared" si="22"/>
        <v>57</v>
      </c>
      <c r="S102" s="68">
        <f t="shared" si="22"/>
        <v>105.8</v>
      </c>
      <c r="T102" s="68">
        <f t="shared" si="22"/>
        <v>319</v>
      </c>
    </row>
    <row r="103" spans="1:32" x14ac:dyDescent="0.2">
      <c r="A103" s="69" t="s">
        <v>146</v>
      </c>
      <c r="B103" s="68">
        <f>AVERAGE(B43:B47)</f>
        <v>702.4</v>
      </c>
      <c r="C103" s="68">
        <f t="shared" ref="C103:I103" si="23">AVERAGE(C43:C47)</f>
        <v>3.8</v>
      </c>
      <c r="D103" s="68">
        <f t="shared" si="23"/>
        <v>0.8</v>
      </c>
      <c r="E103" s="68">
        <f t="shared" si="23"/>
        <v>2</v>
      </c>
      <c r="F103" s="68">
        <f t="shared" si="23"/>
        <v>3.8</v>
      </c>
      <c r="G103" s="68">
        <f t="shared" si="23"/>
        <v>7.2</v>
      </c>
      <c r="H103" s="68">
        <f t="shared" si="23"/>
        <v>6.6</v>
      </c>
      <c r="I103" s="68">
        <f t="shared" si="23"/>
        <v>7.6</v>
      </c>
      <c r="J103" s="68">
        <f t="shared" si="22"/>
        <v>12.2</v>
      </c>
      <c r="K103" s="68">
        <f t="shared" si="22"/>
        <v>10.6</v>
      </c>
      <c r="L103" s="68">
        <f t="shared" si="22"/>
        <v>18.399999999999999</v>
      </c>
      <c r="M103" s="68">
        <f t="shared" si="22"/>
        <v>20</v>
      </c>
      <c r="N103" s="68">
        <f t="shared" si="22"/>
        <v>17.8</v>
      </c>
      <c r="O103" s="68">
        <f t="shared" si="22"/>
        <v>21</v>
      </c>
      <c r="P103" s="68">
        <f t="shared" si="22"/>
        <v>28.8</v>
      </c>
      <c r="Q103" s="68">
        <f t="shared" si="22"/>
        <v>29.6</v>
      </c>
      <c r="R103" s="68">
        <f t="shared" si="22"/>
        <v>59.2</v>
      </c>
      <c r="S103" s="68">
        <f t="shared" si="22"/>
        <v>104.8</v>
      </c>
      <c r="T103" s="68">
        <f t="shared" si="22"/>
        <v>348.2</v>
      </c>
    </row>
    <row r="104" spans="1:32" x14ac:dyDescent="0.2">
      <c r="A104" s="69" t="s">
        <v>169</v>
      </c>
      <c r="B104" s="68">
        <f t="shared" ref="B104:Q105" si="24">AVERAGE(B44:B48)</f>
        <v>749.4</v>
      </c>
      <c r="C104" s="68">
        <f t="shared" si="24"/>
        <v>3.4</v>
      </c>
      <c r="D104" s="68">
        <f t="shared" si="24"/>
        <v>0.6</v>
      </c>
      <c r="E104" s="68">
        <f t="shared" si="24"/>
        <v>1.6</v>
      </c>
      <c r="F104" s="68">
        <f t="shared" si="24"/>
        <v>3.6</v>
      </c>
      <c r="G104" s="68">
        <f t="shared" si="24"/>
        <v>7.4</v>
      </c>
      <c r="H104" s="68">
        <f t="shared" si="24"/>
        <v>8.4</v>
      </c>
      <c r="I104" s="68">
        <f t="shared" si="24"/>
        <v>7.2</v>
      </c>
      <c r="J104" s="68">
        <f t="shared" si="24"/>
        <v>14</v>
      </c>
      <c r="K104" s="68">
        <f t="shared" si="24"/>
        <v>13.4</v>
      </c>
      <c r="L104" s="68">
        <f t="shared" si="24"/>
        <v>18.600000000000001</v>
      </c>
      <c r="M104" s="68">
        <f t="shared" si="24"/>
        <v>23</v>
      </c>
      <c r="N104" s="68">
        <f t="shared" si="24"/>
        <v>23</v>
      </c>
      <c r="O104" s="68">
        <f t="shared" si="24"/>
        <v>20.8</v>
      </c>
      <c r="P104" s="68">
        <f t="shared" si="24"/>
        <v>28.8</v>
      </c>
      <c r="Q104" s="68">
        <f t="shared" si="24"/>
        <v>32.4</v>
      </c>
      <c r="R104" s="68">
        <f t="shared" si="22"/>
        <v>62</v>
      </c>
      <c r="S104" s="68">
        <f t="shared" si="22"/>
        <v>108</v>
      </c>
      <c r="T104" s="68">
        <f t="shared" si="22"/>
        <v>373.2</v>
      </c>
    </row>
    <row r="105" spans="1:32" x14ac:dyDescent="0.2">
      <c r="A105" s="44" t="s">
        <v>170</v>
      </c>
      <c r="B105" s="68">
        <f t="shared" si="24"/>
        <v>768.2</v>
      </c>
      <c r="C105" s="68">
        <f t="shared" ref="C105:T105" si="25">AVERAGE(C45:C49)</f>
        <v>3.2</v>
      </c>
      <c r="D105" s="68">
        <f t="shared" si="25"/>
        <v>0.8</v>
      </c>
      <c r="E105" s="68">
        <f t="shared" si="25"/>
        <v>1.6</v>
      </c>
      <c r="F105" s="68">
        <f t="shared" si="25"/>
        <v>3.4</v>
      </c>
      <c r="G105" s="68">
        <f t="shared" si="25"/>
        <v>7.2</v>
      </c>
      <c r="H105" s="68">
        <f t="shared" si="25"/>
        <v>7.4</v>
      </c>
      <c r="I105" s="68">
        <f t="shared" si="25"/>
        <v>7.4</v>
      </c>
      <c r="J105" s="68">
        <f t="shared" si="25"/>
        <v>14.8</v>
      </c>
      <c r="K105" s="68">
        <f t="shared" si="25"/>
        <v>14.2</v>
      </c>
      <c r="L105" s="68">
        <f t="shared" si="25"/>
        <v>17.8</v>
      </c>
      <c r="M105" s="68">
        <f t="shared" si="25"/>
        <v>22.6</v>
      </c>
      <c r="N105" s="68">
        <f t="shared" si="25"/>
        <v>23.8</v>
      </c>
      <c r="O105" s="68">
        <f t="shared" si="25"/>
        <v>21.2</v>
      </c>
      <c r="P105" s="68">
        <f t="shared" si="25"/>
        <v>28.2</v>
      </c>
      <c r="Q105" s="68">
        <f t="shared" si="25"/>
        <v>36.6</v>
      </c>
      <c r="R105" s="68">
        <f t="shared" si="25"/>
        <v>64.2</v>
      </c>
      <c r="S105" s="68">
        <f t="shared" si="25"/>
        <v>107.8</v>
      </c>
      <c r="T105" s="68">
        <f t="shared" si="25"/>
        <v>386</v>
      </c>
    </row>
    <row r="106" spans="1:32" ht="13.5" thickBot="1" x14ac:dyDescent="0.25">
      <c r="A106" s="70"/>
      <c r="B106" s="71"/>
      <c r="C106" s="71"/>
      <c r="D106" s="71"/>
      <c r="E106" s="71"/>
      <c r="F106" s="71"/>
      <c r="G106" s="71"/>
      <c r="H106" s="71"/>
      <c r="I106" s="71"/>
      <c r="J106" s="71"/>
      <c r="K106" s="71"/>
      <c r="L106" s="71"/>
      <c r="M106" s="71"/>
      <c r="N106" s="71"/>
      <c r="O106" s="71"/>
      <c r="P106" s="71"/>
      <c r="Q106" s="71"/>
      <c r="R106" s="71"/>
      <c r="S106" s="71"/>
      <c r="T106" s="71"/>
    </row>
    <row r="107" spans="1:32" s="46" customFormat="1" ht="12" customHeight="1" x14ac:dyDescent="0.2">
      <c r="A107" s="241"/>
      <c r="B107" s="242"/>
      <c r="C107" s="242"/>
      <c r="D107" s="242"/>
      <c r="E107" s="242"/>
      <c r="F107" s="242"/>
      <c r="G107" s="242"/>
      <c r="H107" s="242"/>
      <c r="I107" s="242"/>
      <c r="J107" s="242"/>
      <c r="K107" s="242"/>
      <c r="L107" s="242"/>
      <c r="M107" s="242"/>
      <c r="N107" s="242"/>
      <c r="O107" s="242"/>
      <c r="P107" s="242"/>
      <c r="Q107" s="242"/>
      <c r="R107" s="242"/>
      <c r="S107" s="242"/>
      <c r="T107" s="242"/>
    </row>
    <row r="108" spans="1:32" s="46" customFormat="1" ht="12" customHeight="1" x14ac:dyDescent="0.2">
      <c r="A108" s="45" t="s">
        <v>126</v>
      </c>
    </row>
    <row r="109" spans="1:32" s="46" customFormat="1" ht="12" customHeight="1" x14ac:dyDescent="0.2">
      <c r="A109" s="212" t="s">
        <v>194</v>
      </c>
      <c r="B109" s="212"/>
      <c r="C109" s="212"/>
      <c r="D109" s="212"/>
      <c r="E109" s="212"/>
      <c r="F109" s="212"/>
      <c r="G109" s="212"/>
      <c r="H109" s="212"/>
      <c r="I109" s="212"/>
      <c r="J109" s="212"/>
      <c r="K109" s="212"/>
      <c r="L109" s="212"/>
      <c r="M109" s="212"/>
      <c r="N109" s="212"/>
      <c r="O109" s="212"/>
      <c r="P109" s="212"/>
      <c r="Q109" s="212"/>
      <c r="R109" s="212"/>
      <c r="S109" s="212"/>
      <c r="T109" s="212"/>
    </row>
    <row r="110" spans="1:32" s="46" customFormat="1" ht="12" customHeight="1" x14ac:dyDescent="0.2">
      <c r="A110" s="212"/>
      <c r="B110" s="212"/>
      <c r="C110" s="212"/>
      <c r="D110" s="212"/>
      <c r="E110" s="212"/>
      <c r="F110" s="212"/>
      <c r="G110" s="212"/>
      <c r="H110" s="212"/>
      <c r="I110" s="212"/>
      <c r="J110" s="212"/>
      <c r="K110" s="212"/>
      <c r="L110" s="212"/>
      <c r="M110" s="212"/>
      <c r="N110" s="212"/>
      <c r="O110" s="212"/>
      <c r="P110" s="212"/>
      <c r="Q110" s="212"/>
      <c r="R110" s="212"/>
      <c r="S110" s="212"/>
      <c r="T110" s="212"/>
      <c r="U110" s="244"/>
      <c r="V110" s="244"/>
      <c r="W110" s="244"/>
      <c r="X110" s="244"/>
      <c r="Y110" s="244"/>
      <c r="Z110" s="243"/>
      <c r="AA110" s="243"/>
      <c r="AB110" s="243"/>
      <c r="AC110" s="243"/>
      <c r="AD110" s="243"/>
      <c r="AE110" s="243"/>
      <c r="AF110" s="243"/>
    </row>
    <row r="111" spans="1:32" s="46" customFormat="1" ht="12" customHeight="1" x14ac:dyDescent="0.2">
      <c r="A111" s="211" t="s">
        <v>197</v>
      </c>
      <c r="B111" s="211"/>
      <c r="C111" s="211"/>
    </row>
    <row r="112" spans="1:32" s="46" customFormat="1" ht="12" customHeight="1" x14ac:dyDescent="0.2"/>
    <row r="113" spans="1:1" s="46" customFormat="1" ht="12" customHeight="1" x14ac:dyDescent="0.2">
      <c r="A113" s="46" t="s">
        <v>188</v>
      </c>
    </row>
    <row r="114" spans="1:1" s="46" customFormat="1" ht="12" customHeight="1" x14ac:dyDescent="0.2"/>
    <row r="115" spans="1:1" s="46" customFormat="1" ht="12" customHeight="1" x14ac:dyDescent="0.2"/>
    <row r="116" spans="1:1" s="46" customFormat="1" ht="12" customHeight="1" x14ac:dyDescent="0.2"/>
    <row r="117" spans="1:1" s="46" customFormat="1" ht="12" customHeight="1" x14ac:dyDescent="0.2"/>
    <row r="118" spans="1:1" s="46" customFormat="1" ht="12" customHeight="1" x14ac:dyDescent="0.2"/>
    <row r="119" spans="1:1" s="46" customFormat="1" ht="12" customHeight="1" x14ac:dyDescent="0.2"/>
    <row r="120" spans="1:1" s="46" customFormat="1" ht="12" customHeight="1" x14ac:dyDescent="0.2"/>
  </sheetData>
  <mergeCells count="4">
    <mergeCell ref="A109:T110"/>
    <mergeCell ref="A111:C111"/>
    <mergeCell ref="A1:O1"/>
    <mergeCell ref="Q1:R1"/>
  </mergeCells>
  <phoneticPr fontId="6" type="noConversion"/>
  <hyperlinks>
    <hyperlink ref="Q1:R1" location="Contents!A1" display="back to contents"/>
  </hyperlinks>
  <pageMargins left="0.48" right="0.47" top="0.98425196850393704" bottom="0.98425196850393704" header="0.51181102362204722" footer="0.51181102362204722"/>
  <pageSetup paperSize="9" scale="63" fitToHeight="2" orientation="landscape" r:id="rId1"/>
  <headerFooter alignWithMargins="0">
    <oddFooter xml:space="preserve">&amp;L&amp;Z&amp;F     &amp;A    </oddFooter>
  </headerFooter>
  <ignoredErrors>
    <ignoredError sqref="B68:T97 B98:T98 B99:T99 B100:T100 B101:T10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sqref="A1:N1"/>
    </sheetView>
  </sheetViews>
  <sheetFormatPr defaultColWidth="9.140625" defaultRowHeight="12.75" x14ac:dyDescent="0.2"/>
  <cols>
    <col min="1" max="1" width="29" style="15" customWidth="1"/>
    <col min="2" max="7" width="9.140625" style="15"/>
    <col min="8" max="8" width="10.140625" style="15" customWidth="1"/>
    <col min="9" max="16" width="9.140625" style="15"/>
    <col min="17" max="17" width="1.7109375" style="15" customWidth="1"/>
    <col min="18" max="18" width="8.85546875" style="15" customWidth="1"/>
    <col min="19" max="16384" width="9.140625" style="15"/>
  </cols>
  <sheetData>
    <row r="1" spans="1:18" ht="18" customHeight="1" x14ac:dyDescent="0.2">
      <c r="A1" s="229" t="s">
        <v>167</v>
      </c>
      <c r="B1" s="229"/>
      <c r="C1" s="229"/>
      <c r="D1" s="229"/>
      <c r="E1" s="229"/>
      <c r="F1" s="229"/>
      <c r="G1" s="229"/>
      <c r="H1" s="229"/>
      <c r="I1" s="229"/>
      <c r="J1" s="229"/>
      <c r="K1" s="229"/>
      <c r="L1" s="229"/>
      <c r="M1" s="229"/>
      <c r="N1" s="229"/>
      <c r="P1" s="257" t="s">
        <v>185</v>
      </c>
      <c r="Q1" s="257"/>
      <c r="R1" s="257"/>
    </row>
    <row r="2" spans="1:18" ht="15" customHeight="1" x14ac:dyDescent="0.2">
      <c r="B2" s="16"/>
    </row>
    <row r="4" spans="1:18" ht="15" thickBot="1" x14ac:dyDescent="0.25">
      <c r="B4" s="19"/>
      <c r="C4" s="48"/>
      <c r="D4" s="43"/>
      <c r="E4" s="43"/>
      <c r="F4" s="43"/>
      <c r="G4" s="43"/>
      <c r="H4" s="43"/>
      <c r="I4" s="42" t="s">
        <v>121</v>
      </c>
      <c r="J4" s="43"/>
      <c r="K4" s="43"/>
      <c r="L4" s="43"/>
      <c r="M4" s="43"/>
      <c r="N4" s="43"/>
      <c r="O4" s="43"/>
      <c r="P4" s="43"/>
    </row>
    <row r="5" spans="1:18" x14ac:dyDescent="0.2">
      <c r="B5" s="204" t="s">
        <v>69</v>
      </c>
      <c r="C5" s="204" t="s">
        <v>149</v>
      </c>
      <c r="D5" s="204" t="s">
        <v>24</v>
      </c>
      <c r="E5" s="204" t="s">
        <v>150</v>
      </c>
      <c r="F5" s="204" t="s">
        <v>25</v>
      </c>
      <c r="G5" s="204" t="s">
        <v>26</v>
      </c>
      <c r="H5" s="204" t="s">
        <v>27</v>
      </c>
      <c r="I5" s="204" t="s">
        <v>151</v>
      </c>
      <c r="J5" s="204" t="s">
        <v>33</v>
      </c>
      <c r="K5" s="204" t="s">
        <v>34</v>
      </c>
      <c r="L5" s="204" t="s">
        <v>28</v>
      </c>
      <c r="M5" s="204" t="s">
        <v>29</v>
      </c>
      <c r="N5" s="204" t="s">
        <v>30</v>
      </c>
      <c r="O5" s="204" t="s">
        <v>31</v>
      </c>
      <c r="P5" s="204" t="s">
        <v>32</v>
      </c>
    </row>
    <row r="6" spans="1:18" x14ac:dyDescent="0.2">
      <c r="B6" s="207"/>
      <c r="C6" s="207"/>
      <c r="D6" s="207"/>
      <c r="E6" s="207"/>
      <c r="F6" s="207"/>
      <c r="G6" s="207"/>
      <c r="H6" s="207"/>
      <c r="I6" s="207"/>
      <c r="J6" s="207"/>
      <c r="K6" s="207"/>
      <c r="L6" s="207"/>
      <c r="M6" s="207"/>
      <c r="N6" s="207"/>
      <c r="O6" s="207"/>
      <c r="P6" s="207"/>
    </row>
    <row r="7" spans="1:18" x14ac:dyDescent="0.2">
      <c r="B7" s="203"/>
      <c r="C7" s="203"/>
      <c r="D7" s="203"/>
      <c r="E7" s="203"/>
      <c r="F7" s="203"/>
      <c r="G7" s="203"/>
      <c r="H7" s="203"/>
      <c r="I7" s="203"/>
      <c r="J7" s="203"/>
      <c r="K7" s="203"/>
      <c r="L7" s="203"/>
      <c r="M7" s="203"/>
      <c r="N7" s="203"/>
      <c r="O7" s="203"/>
      <c r="P7" s="203"/>
    </row>
    <row r="8" spans="1:18" ht="15" customHeight="1" x14ac:dyDescent="0.2">
      <c r="A8" s="22" t="s">
        <v>23</v>
      </c>
      <c r="B8" s="20"/>
      <c r="C8" s="20"/>
      <c r="D8" s="20"/>
      <c r="E8" s="20"/>
      <c r="F8" s="20"/>
      <c r="G8" s="20"/>
      <c r="H8" s="20"/>
      <c r="I8" s="20"/>
      <c r="J8" s="20"/>
      <c r="K8" s="20"/>
      <c r="L8" s="20"/>
      <c r="M8" s="20"/>
      <c r="N8" s="20"/>
      <c r="O8" s="20"/>
      <c r="P8" s="20"/>
    </row>
    <row r="9" spans="1:18" ht="12.75" customHeight="1" x14ac:dyDescent="0.2">
      <c r="A9" s="18">
        <v>2000</v>
      </c>
      <c r="B9" s="68">
        <v>1341</v>
      </c>
      <c r="C9" s="15">
        <v>98</v>
      </c>
      <c r="D9" s="15">
        <v>48</v>
      </c>
      <c r="E9" s="15">
        <v>40</v>
      </c>
      <c r="F9" s="15">
        <v>80</v>
      </c>
      <c r="G9" s="15">
        <v>84</v>
      </c>
      <c r="H9" s="15">
        <v>152</v>
      </c>
      <c r="I9" s="15">
        <v>262</v>
      </c>
      <c r="J9" s="15">
        <v>110</v>
      </c>
      <c r="K9" s="15">
        <v>138</v>
      </c>
      <c r="L9" s="15">
        <v>203</v>
      </c>
      <c r="M9" s="15">
        <v>3</v>
      </c>
      <c r="N9" s="15">
        <v>8</v>
      </c>
      <c r="O9" s="15">
        <v>103</v>
      </c>
      <c r="P9" s="15">
        <v>12</v>
      </c>
    </row>
    <row r="10" spans="1:18" ht="12.75" customHeight="1" x14ac:dyDescent="0.2">
      <c r="A10" s="18">
        <v>2001</v>
      </c>
      <c r="B10" s="68">
        <v>1350</v>
      </c>
      <c r="C10" s="15">
        <v>112</v>
      </c>
      <c r="D10" s="15">
        <v>39</v>
      </c>
      <c r="E10" s="15">
        <v>44</v>
      </c>
      <c r="F10" s="15">
        <v>72</v>
      </c>
      <c r="G10" s="15">
        <v>80</v>
      </c>
      <c r="H10" s="15">
        <v>143</v>
      </c>
      <c r="I10" s="15">
        <v>266</v>
      </c>
      <c r="J10" s="15">
        <v>129</v>
      </c>
      <c r="K10" s="15">
        <v>113</v>
      </c>
      <c r="L10" s="15">
        <v>206</v>
      </c>
      <c r="M10" s="15">
        <v>5</v>
      </c>
      <c r="N10" s="15">
        <v>7</v>
      </c>
      <c r="O10" s="15">
        <v>124</v>
      </c>
      <c r="P10" s="15">
        <v>10</v>
      </c>
    </row>
    <row r="11" spans="1:18" ht="12.75" customHeight="1" x14ac:dyDescent="0.2">
      <c r="A11" s="18">
        <v>2002</v>
      </c>
      <c r="B11" s="68">
        <v>1315</v>
      </c>
      <c r="C11" s="15">
        <v>81</v>
      </c>
      <c r="D11" s="15">
        <v>39</v>
      </c>
      <c r="E11" s="15">
        <v>54</v>
      </c>
      <c r="F11" s="15">
        <v>101</v>
      </c>
      <c r="G11" s="15">
        <v>78</v>
      </c>
      <c r="H11" s="15">
        <v>146</v>
      </c>
      <c r="I11" s="15">
        <v>286</v>
      </c>
      <c r="J11" s="15">
        <v>97</v>
      </c>
      <c r="K11" s="15">
        <v>139</v>
      </c>
      <c r="L11" s="15">
        <v>169</v>
      </c>
      <c r="M11" s="15">
        <v>4</v>
      </c>
      <c r="N11" s="15">
        <v>9</v>
      </c>
      <c r="O11" s="15">
        <v>103</v>
      </c>
      <c r="P11" s="15">
        <v>9</v>
      </c>
    </row>
    <row r="12" spans="1:18" ht="12.75" customHeight="1" x14ac:dyDescent="0.2">
      <c r="A12" s="18">
        <v>2003</v>
      </c>
      <c r="B12" s="68">
        <v>1326</v>
      </c>
      <c r="C12" s="15">
        <v>80</v>
      </c>
      <c r="D12" s="15">
        <v>45</v>
      </c>
      <c r="E12" s="15">
        <v>53</v>
      </c>
      <c r="F12" s="15">
        <v>73</v>
      </c>
      <c r="G12" s="15">
        <v>61</v>
      </c>
      <c r="H12" s="15">
        <v>130</v>
      </c>
      <c r="I12" s="15">
        <v>290</v>
      </c>
      <c r="J12" s="15">
        <v>122</v>
      </c>
      <c r="K12" s="15">
        <v>163</v>
      </c>
      <c r="L12" s="15">
        <v>177</v>
      </c>
      <c r="M12" s="15">
        <v>3</v>
      </c>
      <c r="N12" s="15">
        <v>5</v>
      </c>
      <c r="O12" s="15">
        <v>115</v>
      </c>
      <c r="P12" s="15">
        <v>9</v>
      </c>
    </row>
    <row r="13" spans="1:18" ht="12.75" customHeight="1" x14ac:dyDescent="0.2">
      <c r="A13" s="18">
        <v>2004</v>
      </c>
      <c r="B13" s="68">
        <v>1390</v>
      </c>
      <c r="C13" s="15">
        <v>103</v>
      </c>
      <c r="D13" s="15">
        <v>43</v>
      </c>
      <c r="E13" s="15">
        <v>41</v>
      </c>
      <c r="F13" s="15">
        <v>114</v>
      </c>
      <c r="G13" s="15">
        <v>90</v>
      </c>
      <c r="H13" s="15">
        <v>126</v>
      </c>
      <c r="I13" s="15">
        <v>276</v>
      </c>
      <c r="J13" s="15">
        <v>118</v>
      </c>
      <c r="K13" s="15">
        <v>165</v>
      </c>
      <c r="L13" s="15">
        <v>166</v>
      </c>
      <c r="M13" s="15">
        <v>12</v>
      </c>
      <c r="N13" s="15">
        <v>9</v>
      </c>
      <c r="O13" s="15">
        <v>117</v>
      </c>
      <c r="P13" s="15">
        <v>10</v>
      </c>
    </row>
    <row r="14" spans="1:18" ht="12.75" customHeight="1" x14ac:dyDescent="0.2">
      <c r="A14" s="18">
        <v>2005</v>
      </c>
      <c r="B14" s="68">
        <v>1284</v>
      </c>
      <c r="C14" s="15">
        <v>81</v>
      </c>
      <c r="D14" s="15">
        <v>32</v>
      </c>
      <c r="E14" s="15">
        <v>49</v>
      </c>
      <c r="F14" s="15">
        <v>88</v>
      </c>
      <c r="G14" s="15">
        <v>62</v>
      </c>
      <c r="H14" s="15">
        <v>145</v>
      </c>
      <c r="I14" s="15">
        <v>260</v>
      </c>
      <c r="J14" s="15">
        <v>116</v>
      </c>
      <c r="K14" s="15">
        <v>140</v>
      </c>
      <c r="L14" s="15">
        <v>170</v>
      </c>
      <c r="M14" s="15">
        <v>2</v>
      </c>
      <c r="N14" s="15">
        <v>10</v>
      </c>
      <c r="O14" s="15">
        <v>116</v>
      </c>
      <c r="P14" s="15">
        <v>13</v>
      </c>
    </row>
    <row r="15" spans="1:18" ht="12.75" customHeight="1" x14ac:dyDescent="0.2">
      <c r="A15" s="18">
        <v>2006</v>
      </c>
      <c r="B15" s="68">
        <v>1264</v>
      </c>
      <c r="C15" s="15">
        <v>80</v>
      </c>
      <c r="D15" s="15">
        <v>32</v>
      </c>
      <c r="E15" s="15">
        <v>46</v>
      </c>
      <c r="F15" s="15">
        <v>90</v>
      </c>
      <c r="G15" s="15">
        <v>90</v>
      </c>
      <c r="H15" s="15">
        <v>145</v>
      </c>
      <c r="I15" s="15">
        <v>258</v>
      </c>
      <c r="J15" s="15">
        <v>102</v>
      </c>
      <c r="K15" s="15">
        <v>118</v>
      </c>
      <c r="L15" s="15">
        <v>163</v>
      </c>
      <c r="M15" s="15">
        <v>10</v>
      </c>
      <c r="N15" s="15">
        <v>9</v>
      </c>
      <c r="O15" s="15">
        <v>114</v>
      </c>
      <c r="P15" s="15">
        <v>7</v>
      </c>
    </row>
    <row r="16" spans="1:18" ht="12.75" customHeight="1" x14ac:dyDescent="0.2">
      <c r="A16" s="18">
        <v>2007</v>
      </c>
      <c r="B16" s="68">
        <v>1289</v>
      </c>
      <c r="C16" s="15">
        <v>114</v>
      </c>
      <c r="D16" s="15">
        <v>46</v>
      </c>
      <c r="E16" s="15">
        <v>39</v>
      </c>
      <c r="F16" s="15">
        <v>85</v>
      </c>
      <c r="G16" s="15">
        <v>76</v>
      </c>
      <c r="H16" s="15">
        <v>126</v>
      </c>
      <c r="I16" s="15">
        <v>246</v>
      </c>
      <c r="J16" s="15">
        <v>112</v>
      </c>
      <c r="K16" s="15">
        <v>139</v>
      </c>
      <c r="L16" s="15">
        <v>153</v>
      </c>
      <c r="M16" s="15">
        <v>8</v>
      </c>
      <c r="N16" s="15">
        <v>16</v>
      </c>
      <c r="O16" s="15">
        <v>119</v>
      </c>
      <c r="P16" s="15">
        <v>10</v>
      </c>
    </row>
    <row r="17" spans="1:20" ht="12.75" customHeight="1" x14ac:dyDescent="0.2">
      <c r="A17" s="18">
        <v>2008</v>
      </c>
      <c r="B17" s="68">
        <v>1261</v>
      </c>
      <c r="C17" s="15">
        <v>101</v>
      </c>
      <c r="D17" s="15">
        <v>34</v>
      </c>
      <c r="E17" s="15">
        <v>36</v>
      </c>
      <c r="F17" s="15">
        <v>91</v>
      </c>
      <c r="G17" s="15">
        <v>64</v>
      </c>
      <c r="H17" s="15">
        <v>120</v>
      </c>
      <c r="I17" s="15">
        <v>272</v>
      </c>
      <c r="J17" s="15">
        <v>119</v>
      </c>
      <c r="K17" s="15">
        <v>150</v>
      </c>
      <c r="L17" s="15">
        <v>144</v>
      </c>
      <c r="M17" s="15">
        <v>9</v>
      </c>
      <c r="N17" s="15">
        <v>4</v>
      </c>
      <c r="O17" s="15">
        <v>111</v>
      </c>
      <c r="P17" s="15">
        <v>6</v>
      </c>
    </row>
    <row r="18" spans="1:20" ht="12.75" customHeight="1" x14ac:dyDescent="0.2">
      <c r="A18" s="18">
        <v>2009</v>
      </c>
      <c r="B18" s="68">
        <v>1332</v>
      </c>
      <c r="C18" s="15">
        <v>91</v>
      </c>
      <c r="D18" s="15">
        <v>37</v>
      </c>
      <c r="E18" s="15">
        <v>45</v>
      </c>
      <c r="F18" s="15">
        <v>91</v>
      </c>
      <c r="G18" s="15">
        <v>84</v>
      </c>
      <c r="H18" s="15">
        <v>134</v>
      </c>
      <c r="I18" s="15">
        <v>304</v>
      </c>
      <c r="J18" s="15">
        <v>109</v>
      </c>
      <c r="K18" s="15">
        <v>133</v>
      </c>
      <c r="L18" s="15">
        <v>185</v>
      </c>
      <c r="M18" s="15">
        <v>7</v>
      </c>
      <c r="N18" s="15">
        <v>1</v>
      </c>
      <c r="O18" s="15">
        <v>101</v>
      </c>
      <c r="P18" s="15">
        <v>10</v>
      </c>
    </row>
    <row r="19" spans="1:20" ht="12.75" customHeight="1" x14ac:dyDescent="0.2">
      <c r="A19" s="30">
        <v>2010</v>
      </c>
      <c r="B19" s="32">
        <v>1295</v>
      </c>
      <c r="C19" s="87">
        <v>91</v>
      </c>
      <c r="D19" s="87">
        <v>31</v>
      </c>
      <c r="E19" s="87">
        <v>52</v>
      </c>
      <c r="F19" s="87">
        <v>88</v>
      </c>
      <c r="G19" s="87">
        <v>62</v>
      </c>
      <c r="H19" s="87">
        <v>156</v>
      </c>
      <c r="I19" s="87">
        <v>270</v>
      </c>
      <c r="J19" s="87">
        <v>132</v>
      </c>
      <c r="K19" s="87">
        <v>130</v>
      </c>
      <c r="L19" s="87">
        <v>151</v>
      </c>
      <c r="M19" s="87">
        <v>7</v>
      </c>
      <c r="N19" s="87">
        <v>9</v>
      </c>
      <c r="O19" s="87">
        <v>103</v>
      </c>
      <c r="P19" s="87">
        <v>13</v>
      </c>
    </row>
    <row r="20" spans="1:20" ht="12.75" customHeight="1" x14ac:dyDescent="0.2">
      <c r="A20" s="31" t="s">
        <v>90</v>
      </c>
      <c r="B20" s="32">
        <v>1295</v>
      </c>
      <c r="C20" s="33">
        <v>105</v>
      </c>
      <c r="D20" s="33">
        <v>55</v>
      </c>
      <c r="E20" s="33">
        <v>44</v>
      </c>
      <c r="F20" s="33">
        <v>83</v>
      </c>
      <c r="G20" s="33">
        <v>38</v>
      </c>
      <c r="H20" s="33">
        <v>133</v>
      </c>
      <c r="I20" s="33">
        <v>301</v>
      </c>
      <c r="J20" s="33">
        <v>104</v>
      </c>
      <c r="K20" s="33">
        <v>129</v>
      </c>
      <c r="L20" s="33">
        <v>178</v>
      </c>
      <c r="M20" s="33">
        <v>7</v>
      </c>
      <c r="N20" s="33">
        <v>9</v>
      </c>
      <c r="O20" s="33">
        <v>105</v>
      </c>
      <c r="P20" s="33">
        <v>4</v>
      </c>
    </row>
    <row r="21" spans="1:20" ht="12.75" customHeight="1" x14ac:dyDescent="0.2">
      <c r="A21" s="31" t="s">
        <v>92</v>
      </c>
      <c r="B21" s="32">
        <v>1247</v>
      </c>
      <c r="C21" s="122">
        <v>75</v>
      </c>
      <c r="D21" s="122">
        <v>41</v>
      </c>
      <c r="E21" s="122">
        <v>44</v>
      </c>
      <c r="F21" s="122">
        <v>64</v>
      </c>
      <c r="G21" s="122">
        <v>80</v>
      </c>
      <c r="H21" s="122">
        <v>111</v>
      </c>
      <c r="I21" s="122">
        <v>287</v>
      </c>
      <c r="J21" s="122">
        <v>108</v>
      </c>
      <c r="K21" s="122">
        <v>142</v>
      </c>
      <c r="L21" s="122">
        <v>155</v>
      </c>
      <c r="M21" s="122">
        <v>7</v>
      </c>
      <c r="N21" s="122">
        <v>7</v>
      </c>
      <c r="O21" s="122">
        <v>115</v>
      </c>
      <c r="P21" s="122">
        <v>11</v>
      </c>
    </row>
    <row r="22" spans="1:20" ht="12.75" customHeight="1" x14ac:dyDescent="0.2">
      <c r="A22" s="31" t="s">
        <v>118</v>
      </c>
      <c r="B22" s="32">
        <v>1280</v>
      </c>
      <c r="C22" s="123">
        <v>95</v>
      </c>
      <c r="D22" s="123">
        <v>33</v>
      </c>
      <c r="E22" s="123">
        <v>43</v>
      </c>
      <c r="F22" s="123">
        <v>69</v>
      </c>
      <c r="G22" s="123">
        <v>56</v>
      </c>
      <c r="H22" s="123">
        <v>136</v>
      </c>
      <c r="I22" s="123">
        <v>309</v>
      </c>
      <c r="J22" s="123">
        <v>89</v>
      </c>
      <c r="K22" s="123">
        <v>155</v>
      </c>
      <c r="L22" s="123">
        <v>178</v>
      </c>
      <c r="M22" s="123">
        <v>11</v>
      </c>
      <c r="N22" s="123">
        <v>4</v>
      </c>
      <c r="O22" s="123">
        <v>86</v>
      </c>
      <c r="P22" s="123">
        <v>16</v>
      </c>
    </row>
    <row r="23" spans="1:20" ht="12.75" customHeight="1" x14ac:dyDescent="0.2">
      <c r="A23" s="31" t="s">
        <v>123</v>
      </c>
      <c r="B23" s="32">
        <v>1320</v>
      </c>
      <c r="C23" s="123">
        <v>89</v>
      </c>
      <c r="D23" s="123">
        <v>33</v>
      </c>
      <c r="E23" s="123">
        <v>41</v>
      </c>
      <c r="F23" s="123">
        <v>84</v>
      </c>
      <c r="G23" s="123">
        <v>56</v>
      </c>
      <c r="H23" s="123">
        <v>160</v>
      </c>
      <c r="I23" s="123">
        <v>288</v>
      </c>
      <c r="J23" s="123">
        <v>90</v>
      </c>
      <c r="K23" s="123">
        <v>168</v>
      </c>
      <c r="L23" s="123">
        <v>175</v>
      </c>
      <c r="M23" s="123">
        <v>7</v>
      </c>
      <c r="N23" s="123">
        <v>12</v>
      </c>
      <c r="O23" s="123">
        <v>101</v>
      </c>
      <c r="P23" s="123">
        <v>16</v>
      </c>
    </row>
    <row r="24" spans="1:20" ht="12.75" customHeight="1" x14ac:dyDescent="0.2">
      <c r="A24" s="31" t="s">
        <v>133</v>
      </c>
      <c r="B24" s="32">
        <v>1402</v>
      </c>
      <c r="C24" s="123">
        <v>108</v>
      </c>
      <c r="D24" s="123">
        <v>33</v>
      </c>
      <c r="E24" s="123">
        <v>54</v>
      </c>
      <c r="F24" s="123">
        <v>101</v>
      </c>
      <c r="G24" s="123">
        <v>71</v>
      </c>
      <c r="H24" s="123">
        <v>126</v>
      </c>
      <c r="I24" s="123">
        <v>301</v>
      </c>
      <c r="J24" s="123">
        <v>99</v>
      </c>
      <c r="K24" s="123">
        <v>203</v>
      </c>
      <c r="L24" s="123">
        <v>175</v>
      </c>
      <c r="M24" s="123">
        <v>5</v>
      </c>
      <c r="N24" s="123">
        <v>14</v>
      </c>
      <c r="O24" s="123">
        <v>105</v>
      </c>
      <c r="P24" s="123">
        <v>7</v>
      </c>
    </row>
    <row r="25" spans="1:20" ht="12.75" customHeight="1" x14ac:dyDescent="0.2">
      <c r="A25" s="31" t="s">
        <v>136</v>
      </c>
      <c r="B25" s="32">
        <v>1553</v>
      </c>
      <c r="C25" s="123">
        <v>109</v>
      </c>
      <c r="D25" s="123">
        <v>44</v>
      </c>
      <c r="E25" s="123">
        <v>51</v>
      </c>
      <c r="F25" s="123">
        <v>95</v>
      </c>
      <c r="G25" s="123">
        <v>100</v>
      </c>
      <c r="H25" s="123">
        <v>145</v>
      </c>
      <c r="I25" s="123">
        <v>348</v>
      </c>
      <c r="J25" s="123">
        <v>123</v>
      </c>
      <c r="K25" s="123">
        <v>195</v>
      </c>
      <c r="L25" s="123">
        <v>187</v>
      </c>
      <c r="M25" s="123">
        <v>9</v>
      </c>
      <c r="N25" s="123">
        <v>5</v>
      </c>
      <c r="O25" s="123">
        <v>135</v>
      </c>
      <c r="P25" s="123">
        <v>7</v>
      </c>
    </row>
    <row r="26" spans="1:20" ht="12.75" customHeight="1" x14ac:dyDescent="0.2">
      <c r="A26" s="31" t="s">
        <v>141</v>
      </c>
      <c r="B26" s="32">
        <v>1579</v>
      </c>
      <c r="C26" s="123">
        <v>116</v>
      </c>
      <c r="D26" s="123">
        <v>48</v>
      </c>
      <c r="E26" s="123">
        <v>58</v>
      </c>
      <c r="F26" s="123">
        <v>102</v>
      </c>
      <c r="G26" s="123">
        <v>83</v>
      </c>
      <c r="H26" s="123">
        <v>129</v>
      </c>
      <c r="I26" s="123">
        <v>344</v>
      </c>
      <c r="J26" s="123">
        <v>115</v>
      </c>
      <c r="K26" s="123">
        <v>228</v>
      </c>
      <c r="L26" s="123">
        <v>202</v>
      </c>
      <c r="M26" s="123">
        <v>9</v>
      </c>
      <c r="N26" s="123">
        <v>7</v>
      </c>
      <c r="O26" s="123">
        <v>121</v>
      </c>
      <c r="P26" s="123">
        <v>17</v>
      </c>
    </row>
    <row r="27" spans="1:20" ht="12.75" customHeight="1" x14ac:dyDescent="0.2">
      <c r="A27" s="31" t="s">
        <v>144</v>
      </c>
      <c r="B27" s="32">
        <v>1536</v>
      </c>
      <c r="C27" s="123">
        <v>113</v>
      </c>
      <c r="D27" s="123">
        <v>39</v>
      </c>
      <c r="E27" s="123">
        <v>59</v>
      </c>
      <c r="F27" s="123">
        <v>101</v>
      </c>
      <c r="G27" s="123">
        <v>80</v>
      </c>
      <c r="H27" s="123">
        <v>146</v>
      </c>
      <c r="I27" s="123">
        <v>333</v>
      </c>
      <c r="J27" s="123">
        <v>145</v>
      </c>
      <c r="K27" s="123">
        <v>184</v>
      </c>
      <c r="L27" s="123">
        <v>177</v>
      </c>
      <c r="M27" s="123">
        <v>6</v>
      </c>
      <c r="N27" s="123">
        <v>10</v>
      </c>
      <c r="O27" s="123">
        <v>136</v>
      </c>
      <c r="P27" s="123">
        <v>7</v>
      </c>
    </row>
    <row r="28" spans="1:20" ht="12.75" customHeight="1" x14ac:dyDescent="0.2">
      <c r="A28" s="31" t="s">
        <v>161</v>
      </c>
      <c r="B28" s="129">
        <v>1745</v>
      </c>
      <c r="C28" s="123">
        <v>127</v>
      </c>
      <c r="D28" s="123">
        <v>43</v>
      </c>
      <c r="E28" s="123">
        <v>44</v>
      </c>
      <c r="F28" s="123">
        <v>121</v>
      </c>
      <c r="G28" s="123">
        <v>105</v>
      </c>
      <c r="H28" s="123">
        <v>157</v>
      </c>
      <c r="I28" s="123">
        <v>373</v>
      </c>
      <c r="J28" s="123">
        <v>137</v>
      </c>
      <c r="K28" s="123">
        <v>222</v>
      </c>
      <c r="L28" s="123">
        <v>211</v>
      </c>
      <c r="M28" s="123">
        <v>9</v>
      </c>
      <c r="N28" s="123">
        <v>8</v>
      </c>
      <c r="O28" s="123">
        <v>172</v>
      </c>
      <c r="P28" s="123">
        <v>16</v>
      </c>
    </row>
    <row r="29" spans="1:20" ht="12.75" customHeight="1" x14ac:dyDescent="0.2">
      <c r="A29" s="31" t="s">
        <v>162</v>
      </c>
      <c r="B29" s="129">
        <v>1679</v>
      </c>
      <c r="C29" s="123">
        <v>123</v>
      </c>
      <c r="D29" s="123">
        <v>46</v>
      </c>
      <c r="E29" s="123">
        <v>54</v>
      </c>
      <c r="F29" s="123">
        <v>101</v>
      </c>
      <c r="G29" s="123">
        <v>96</v>
      </c>
      <c r="H29" s="123">
        <v>155</v>
      </c>
      <c r="I29" s="123">
        <v>360</v>
      </c>
      <c r="J29" s="123">
        <v>132</v>
      </c>
      <c r="K29" s="123">
        <v>193</v>
      </c>
      <c r="L29" s="123">
        <v>202</v>
      </c>
      <c r="M29" s="123">
        <v>16</v>
      </c>
      <c r="N29" s="123">
        <v>5</v>
      </c>
      <c r="O29" s="123">
        <v>182</v>
      </c>
      <c r="P29" s="123">
        <v>14</v>
      </c>
    </row>
    <row r="30" spans="1:20" ht="6" customHeight="1" x14ac:dyDescent="0.2">
      <c r="A30" s="35"/>
      <c r="B30" s="36"/>
    </row>
    <row r="31" spans="1:20" ht="4.5" customHeight="1" x14ac:dyDescent="0.2">
      <c r="A31" s="31"/>
      <c r="B31" s="32"/>
      <c r="C31" s="33"/>
      <c r="D31" s="33"/>
      <c r="E31" s="33"/>
      <c r="F31" s="33"/>
      <c r="G31" s="33"/>
      <c r="H31" s="33"/>
      <c r="I31" s="33"/>
      <c r="J31" s="33"/>
      <c r="K31" s="33"/>
      <c r="L31" s="33"/>
      <c r="M31" s="33"/>
      <c r="N31" s="33"/>
      <c r="O31" s="33"/>
      <c r="P31" s="33"/>
    </row>
    <row r="32" spans="1:20" ht="15.75" customHeight="1" x14ac:dyDescent="0.35">
      <c r="A32" s="115" t="s">
        <v>73</v>
      </c>
      <c r="B32" s="95">
        <v>1657</v>
      </c>
      <c r="C32" s="93">
        <v>150</v>
      </c>
      <c r="D32" s="93">
        <v>57</v>
      </c>
      <c r="E32" s="93">
        <v>48</v>
      </c>
      <c r="F32" s="93">
        <v>97</v>
      </c>
      <c r="G32" s="93">
        <v>45</v>
      </c>
      <c r="H32" s="93">
        <v>183</v>
      </c>
      <c r="I32" s="93">
        <v>445</v>
      </c>
      <c r="J32" s="93">
        <v>130</v>
      </c>
      <c r="K32" s="93">
        <v>152</v>
      </c>
      <c r="L32" s="93">
        <v>189</v>
      </c>
      <c r="M32" s="93">
        <v>7</v>
      </c>
      <c r="N32" s="93">
        <v>10</v>
      </c>
      <c r="O32" s="93">
        <v>138</v>
      </c>
      <c r="P32" s="93">
        <v>6</v>
      </c>
      <c r="T32" s="113"/>
    </row>
    <row r="33" spans="1:20" ht="12.75" customHeight="1" x14ac:dyDescent="0.2">
      <c r="A33" s="37" t="s">
        <v>91</v>
      </c>
      <c r="B33" s="95">
        <v>1629</v>
      </c>
      <c r="C33" s="122">
        <v>112</v>
      </c>
      <c r="D33" s="122">
        <v>44</v>
      </c>
      <c r="E33" s="122">
        <v>47</v>
      </c>
      <c r="F33" s="122">
        <v>75</v>
      </c>
      <c r="G33" s="122">
        <v>89</v>
      </c>
      <c r="H33" s="122">
        <v>137</v>
      </c>
      <c r="I33" s="122">
        <v>432</v>
      </c>
      <c r="J33" s="122">
        <v>128</v>
      </c>
      <c r="K33" s="122">
        <v>183</v>
      </c>
      <c r="L33" s="122">
        <v>197</v>
      </c>
      <c r="M33" s="122">
        <v>7</v>
      </c>
      <c r="N33" s="122">
        <v>8</v>
      </c>
      <c r="O33" s="122">
        <v>159</v>
      </c>
      <c r="P33" s="122">
        <v>11</v>
      </c>
    </row>
    <row r="34" spans="1:20" ht="12.75" customHeight="1" x14ac:dyDescent="0.2">
      <c r="A34" s="37" t="s">
        <v>119</v>
      </c>
      <c r="B34" s="95">
        <v>1664</v>
      </c>
      <c r="C34" s="123">
        <v>121</v>
      </c>
      <c r="D34" s="123">
        <v>36</v>
      </c>
      <c r="E34" s="123">
        <v>52</v>
      </c>
      <c r="F34" s="123">
        <v>83</v>
      </c>
      <c r="G34" s="123">
        <v>73</v>
      </c>
      <c r="H34" s="123">
        <v>185</v>
      </c>
      <c r="I34" s="123">
        <v>419</v>
      </c>
      <c r="J34" s="123">
        <v>111</v>
      </c>
      <c r="K34" s="123">
        <v>213</v>
      </c>
      <c r="L34" s="123">
        <v>224</v>
      </c>
      <c r="M34" s="123">
        <v>12</v>
      </c>
      <c r="N34" s="123">
        <v>4</v>
      </c>
      <c r="O34" s="123">
        <v>113</v>
      </c>
      <c r="P34" s="123">
        <v>18</v>
      </c>
    </row>
    <row r="35" spans="1:20" ht="12.75" customHeight="1" x14ac:dyDescent="0.2">
      <c r="A35" s="37" t="s">
        <v>124</v>
      </c>
      <c r="B35" s="95">
        <v>1750</v>
      </c>
      <c r="C35" s="123">
        <v>126</v>
      </c>
      <c r="D35" s="123">
        <v>43</v>
      </c>
      <c r="E35" s="123">
        <v>49</v>
      </c>
      <c r="F35" s="123">
        <v>107</v>
      </c>
      <c r="G35" s="123">
        <v>77</v>
      </c>
      <c r="H35" s="123">
        <v>190</v>
      </c>
      <c r="I35" s="123">
        <v>411</v>
      </c>
      <c r="J35" s="123">
        <v>109</v>
      </c>
      <c r="K35" s="123">
        <v>227</v>
      </c>
      <c r="L35" s="123">
        <v>244</v>
      </c>
      <c r="M35" s="123">
        <v>7</v>
      </c>
      <c r="N35" s="123">
        <v>15</v>
      </c>
      <c r="O35" s="123">
        <v>127</v>
      </c>
      <c r="P35" s="123">
        <v>18</v>
      </c>
      <c r="T35"/>
    </row>
    <row r="36" spans="1:20" ht="12.75" customHeight="1" x14ac:dyDescent="0.2">
      <c r="A36" s="37" t="s">
        <v>134</v>
      </c>
      <c r="B36" s="95">
        <v>1892</v>
      </c>
      <c r="C36" s="123">
        <v>149</v>
      </c>
      <c r="D36" s="123">
        <v>40</v>
      </c>
      <c r="E36" s="123">
        <v>63</v>
      </c>
      <c r="F36" s="123">
        <v>131</v>
      </c>
      <c r="G36" s="123">
        <v>95</v>
      </c>
      <c r="H36" s="123">
        <v>177</v>
      </c>
      <c r="I36" s="123">
        <v>454</v>
      </c>
      <c r="J36" s="123">
        <v>118</v>
      </c>
      <c r="K36" s="123">
        <v>244</v>
      </c>
      <c r="L36" s="123">
        <v>242</v>
      </c>
      <c r="M36" s="123">
        <v>7</v>
      </c>
      <c r="N36" s="123">
        <v>15</v>
      </c>
      <c r="O36" s="123">
        <v>147</v>
      </c>
      <c r="P36" s="123">
        <v>10</v>
      </c>
    </row>
    <row r="37" spans="1:20" ht="12.75" customHeight="1" x14ac:dyDescent="0.2">
      <c r="A37" s="37" t="s">
        <v>137</v>
      </c>
      <c r="B37" s="95">
        <v>2216</v>
      </c>
      <c r="C37" s="123">
        <v>184</v>
      </c>
      <c r="D37" s="123">
        <v>52</v>
      </c>
      <c r="E37" s="123">
        <v>60</v>
      </c>
      <c r="F37" s="123">
        <v>130</v>
      </c>
      <c r="G37" s="123">
        <v>136</v>
      </c>
      <c r="H37" s="123">
        <v>200</v>
      </c>
      <c r="I37" s="123">
        <v>555</v>
      </c>
      <c r="J37" s="123">
        <v>141</v>
      </c>
      <c r="K37" s="123">
        <v>291</v>
      </c>
      <c r="L37" s="123">
        <v>268</v>
      </c>
      <c r="M37" s="123">
        <v>9</v>
      </c>
      <c r="N37" s="123">
        <v>6</v>
      </c>
      <c r="O37" s="123">
        <v>177</v>
      </c>
      <c r="P37" s="123">
        <v>7</v>
      </c>
    </row>
    <row r="38" spans="1:20" ht="12.75" customHeight="1" x14ac:dyDescent="0.2">
      <c r="A38" s="37" t="s">
        <v>142</v>
      </c>
      <c r="B38" s="95">
        <v>2348</v>
      </c>
      <c r="C38" s="123">
        <v>173</v>
      </c>
      <c r="D38" s="123">
        <v>59</v>
      </c>
      <c r="E38" s="123">
        <v>80</v>
      </c>
      <c r="F38" s="123">
        <v>161</v>
      </c>
      <c r="G38" s="123">
        <v>117</v>
      </c>
      <c r="H38" s="123">
        <v>204</v>
      </c>
      <c r="I38" s="123">
        <v>578</v>
      </c>
      <c r="J38" s="123">
        <v>132</v>
      </c>
      <c r="K38" s="123">
        <v>303</v>
      </c>
      <c r="L38" s="123">
        <v>308</v>
      </c>
      <c r="M38" s="123">
        <v>10</v>
      </c>
      <c r="N38" s="123">
        <v>9</v>
      </c>
      <c r="O38" s="123">
        <v>196</v>
      </c>
      <c r="P38" s="123">
        <v>18</v>
      </c>
    </row>
    <row r="39" spans="1:20" ht="12.75" customHeight="1" x14ac:dyDescent="0.2">
      <c r="A39" s="37" t="s">
        <v>145</v>
      </c>
      <c r="B39" s="95">
        <v>2512</v>
      </c>
      <c r="C39" s="123">
        <v>188</v>
      </c>
      <c r="D39" s="123">
        <v>58</v>
      </c>
      <c r="E39" s="123">
        <v>79</v>
      </c>
      <c r="F39" s="123">
        <v>157</v>
      </c>
      <c r="G39" s="123">
        <v>133</v>
      </c>
      <c r="H39" s="123">
        <v>224</v>
      </c>
      <c r="I39" s="123">
        <v>669</v>
      </c>
      <c r="J39" s="123">
        <v>182</v>
      </c>
      <c r="K39" s="123">
        <v>291</v>
      </c>
      <c r="L39" s="123">
        <v>290</v>
      </c>
      <c r="M39" s="123">
        <v>6</v>
      </c>
      <c r="N39" s="123">
        <v>11</v>
      </c>
      <c r="O39" s="123">
        <v>217</v>
      </c>
      <c r="P39" s="123">
        <v>7</v>
      </c>
    </row>
    <row r="40" spans="1:20" ht="12.75" customHeight="1" x14ac:dyDescent="0.2">
      <c r="A40" s="37" t="s">
        <v>163</v>
      </c>
      <c r="B40" s="131">
        <v>2726</v>
      </c>
      <c r="C40" s="123">
        <v>223</v>
      </c>
      <c r="D40" s="123">
        <v>54</v>
      </c>
      <c r="E40" s="123">
        <v>68</v>
      </c>
      <c r="F40" s="123">
        <v>185</v>
      </c>
      <c r="G40" s="123">
        <v>178</v>
      </c>
      <c r="H40" s="123">
        <v>224</v>
      </c>
      <c r="I40" s="123">
        <v>717</v>
      </c>
      <c r="J40" s="123">
        <v>150</v>
      </c>
      <c r="K40" s="123">
        <v>347</v>
      </c>
      <c r="L40" s="123">
        <v>335</v>
      </c>
      <c r="M40" s="123">
        <v>10</v>
      </c>
      <c r="N40" s="123">
        <v>9</v>
      </c>
      <c r="O40" s="123">
        <v>210</v>
      </c>
      <c r="P40" s="123">
        <v>16</v>
      </c>
    </row>
    <row r="41" spans="1:20" ht="12.75" customHeight="1" x14ac:dyDescent="0.2">
      <c r="A41" s="37" t="s">
        <v>164</v>
      </c>
      <c r="B41" s="131">
        <v>2759</v>
      </c>
      <c r="C41" s="123">
        <v>219</v>
      </c>
      <c r="D41" s="123">
        <v>57</v>
      </c>
      <c r="E41" s="123">
        <v>77</v>
      </c>
      <c r="F41" s="123">
        <v>158</v>
      </c>
      <c r="G41" s="123">
        <v>169</v>
      </c>
      <c r="H41" s="123">
        <v>235</v>
      </c>
      <c r="I41" s="123">
        <v>735</v>
      </c>
      <c r="J41" s="123">
        <v>165</v>
      </c>
      <c r="K41" s="123">
        <v>341</v>
      </c>
      <c r="L41" s="123">
        <v>345</v>
      </c>
      <c r="M41" s="123">
        <v>17</v>
      </c>
      <c r="N41" s="123">
        <v>7</v>
      </c>
      <c r="O41" s="123">
        <v>220</v>
      </c>
      <c r="P41" s="123">
        <v>14</v>
      </c>
    </row>
    <row r="42" spans="1:20" ht="12.75" customHeight="1" x14ac:dyDescent="0.2">
      <c r="A42" s="18"/>
    </row>
    <row r="43" spans="1:20" x14ac:dyDescent="0.2">
      <c r="A43" s="47" t="s">
        <v>87</v>
      </c>
    </row>
    <row r="44" spans="1:20" x14ac:dyDescent="0.2">
      <c r="A44" s="18" t="s">
        <v>60</v>
      </c>
      <c r="B44" s="68">
        <f>AVERAGE(B9:B13)</f>
        <v>1344.4</v>
      </c>
      <c r="C44" s="96">
        <f t="shared" ref="C44:P44" si="0">AVERAGE(C9:C13)</f>
        <v>94.8</v>
      </c>
      <c r="D44" s="96">
        <f t="shared" si="0"/>
        <v>42.8</v>
      </c>
      <c r="E44" s="96">
        <f t="shared" si="0"/>
        <v>46.4</v>
      </c>
      <c r="F44" s="96">
        <f t="shared" si="0"/>
        <v>88</v>
      </c>
      <c r="G44" s="96">
        <f t="shared" si="0"/>
        <v>78.599999999999994</v>
      </c>
      <c r="H44" s="96">
        <f t="shared" si="0"/>
        <v>139.4</v>
      </c>
      <c r="I44" s="96">
        <f t="shared" si="0"/>
        <v>276</v>
      </c>
      <c r="J44" s="96">
        <f t="shared" si="0"/>
        <v>115.2</v>
      </c>
      <c r="K44" s="96">
        <f t="shared" si="0"/>
        <v>143.6</v>
      </c>
      <c r="L44" s="96">
        <f t="shared" si="0"/>
        <v>184.2</v>
      </c>
      <c r="M44" s="96">
        <f t="shared" si="0"/>
        <v>5.4</v>
      </c>
      <c r="N44" s="96">
        <f t="shared" si="0"/>
        <v>7.6</v>
      </c>
      <c r="O44" s="96">
        <f t="shared" si="0"/>
        <v>112.4</v>
      </c>
      <c r="P44" s="96">
        <f t="shared" si="0"/>
        <v>10</v>
      </c>
    </row>
    <row r="45" spans="1:20" x14ac:dyDescent="0.2">
      <c r="A45" s="18" t="s">
        <v>61</v>
      </c>
      <c r="B45" s="68">
        <f t="shared" ref="B45:P57" si="1">AVERAGE(B10:B14)</f>
        <v>1333</v>
      </c>
      <c r="C45" s="96">
        <f t="shared" si="1"/>
        <v>91.4</v>
      </c>
      <c r="D45" s="96">
        <f t="shared" si="1"/>
        <v>39.6</v>
      </c>
      <c r="E45" s="96">
        <f t="shared" si="1"/>
        <v>48.2</v>
      </c>
      <c r="F45" s="96">
        <f t="shared" si="1"/>
        <v>89.6</v>
      </c>
      <c r="G45" s="96">
        <f t="shared" si="1"/>
        <v>74.2</v>
      </c>
      <c r="H45" s="96">
        <f t="shared" si="1"/>
        <v>138</v>
      </c>
      <c r="I45" s="96">
        <f t="shared" si="1"/>
        <v>275.60000000000002</v>
      </c>
      <c r="J45" s="96">
        <f t="shared" si="1"/>
        <v>116.4</v>
      </c>
      <c r="K45" s="96">
        <f t="shared" si="1"/>
        <v>144</v>
      </c>
      <c r="L45" s="96">
        <f t="shared" si="1"/>
        <v>177.6</v>
      </c>
      <c r="M45" s="96">
        <f t="shared" si="1"/>
        <v>5.2</v>
      </c>
      <c r="N45" s="96">
        <f t="shared" si="1"/>
        <v>8</v>
      </c>
      <c r="O45" s="96">
        <f t="shared" si="1"/>
        <v>115</v>
      </c>
      <c r="P45" s="96">
        <f t="shared" si="1"/>
        <v>10.199999999999999</v>
      </c>
    </row>
    <row r="46" spans="1:20" x14ac:dyDescent="0.2">
      <c r="A46" s="18" t="s">
        <v>62</v>
      </c>
      <c r="B46" s="68">
        <f t="shared" si="1"/>
        <v>1315.8</v>
      </c>
      <c r="C46" s="96">
        <f t="shared" si="1"/>
        <v>85</v>
      </c>
      <c r="D46" s="96">
        <f t="shared" si="1"/>
        <v>38.200000000000003</v>
      </c>
      <c r="E46" s="96">
        <f t="shared" ref="E46" si="2">AVERAGE(E11:E15)</f>
        <v>48.6</v>
      </c>
      <c r="F46" s="96">
        <f t="shared" si="1"/>
        <v>93.2</v>
      </c>
      <c r="G46" s="96">
        <f t="shared" si="1"/>
        <v>76.2</v>
      </c>
      <c r="H46" s="96">
        <f t="shared" si="1"/>
        <v>138.4</v>
      </c>
      <c r="I46" s="96">
        <f t="shared" si="1"/>
        <v>274</v>
      </c>
      <c r="J46" s="96">
        <f t="shared" si="1"/>
        <v>111</v>
      </c>
      <c r="K46" s="96">
        <f t="shared" si="1"/>
        <v>145</v>
      </c>
      <c r="L46" s="96">
        <f t="shared" si="1"/>
        <v>169</v>
      </c>
      <c r="M46" s="96">
        <f t="shared" si="1"/>
        <v>6.2</v>
      </c>
      <c r="N46" s="96">
        <f t="shared" si="1"/>
        <v>8.4</v>
      </c>
      <c r="O46" s="96">
        <f t="shared" si="1"/>
        <v>113</v>
      </c>
      <c r="P46" s="96">
        <f t="shared" si="1"/>
        <v>9.6</v>
      </c>
    </row>
    <row r="47" spans="1:20" x14ac:dyDescent="0.2">
      <c r="A47" s="18" t="s">
        <v>63</v>
      </c>
      <c r="B47" s="68">
        <f t="shared" si="1"/>
        <v>1310.5999999999999</v>
      </c>
      <c r="C47" s="96">
        <f t="shared" si="1"/>
        <v>91.6</v>
      </c>
      <c r="D47" s="96">
        <f>AVERAGE(D12:D16)</f>
        <v>39.6</v>
      </c>
      <c r="E47" s="96">
        <f t="shared" ref="E47" si="3">AVERAGE(E12:E16)</f>
        <v>45.6</v>
      </c>
      <c r="F47" s="96">
        <f t="shared" si="1"/>
        <v>90</v>
      </c>
      <c r="G47" s="96">
        <f t="shared" si="1"/>
        <v>75.8</v>
      </c>
      <c r="H47" s="96">
        <f>AVERAGE(H12:H16)</f>
        <v>134.4</v>
      </c>
      <c r="I47" s="96">
        <f t="shared" si="1"/>
        <v>266</v>
      </c>
      <c r="J47" s="96">
        <f t="shared" si="1"/>
        <v>114</v>
      </c>
      <c r="K47" s="96">
        <f t="shared" si="1"/>
        <v>145</v>
      </c>
      <c r="L47" s="96">
        <f t="shared" si="1"/>
        <v>165.8</v>
      </c>
      <c r="M47" s="96">
        <f t="shared" si="1"/>
        <v>7</v>
      </c>
      <c r="N47" s="96">
        <f t="shared" si="1"/>
        <v>9.8000000000000007</v>
      </c>
      <c r="O47" s="96">
        <f t="shared" si="1"/>
        <v>116.2</v>
      </c>
      <c r="P47" s="96">
        <f t="shared" si="1"/>
        <v>9.8000000000000007</v>
      </c>
    </row>
    <row r="48" spans="1:20" x14ac:dyDescent="0.2">
      <c r="A48" s="18" t="s">
        <v>70</v>
      </c>
      <c r="B48" s="68">
        <f t="shared" si="1"/>
        <v>1297.5999999999999</v>
      </c>
      <c r="C48" s="96">
        <f t="shared" si="1"/>
        <v>95.8</v>
      </c>
      <c r="D48" s="96">
        <f t="shared" si="1"/>
        <v>37.4</v>
      </c>
      <c r="E48" s="96">
        <f t="shared" ref="E48" si="4">AVERAGE(E13:E17)</f>
        <v>42.2</v>
      </c>
      <c r="F48" s="96">
        <f t="shared" si="1"/>
        <v>93.6</v>
      </c>
      <c r="G48" s="96">
        <f t="shared" ref="G48:J48" si="5">AVERAGE(G13:G17)</f>
        <v>76.400000000000006</v>
      </c>
      <c r="H48" s="96">
        <f t="shared" si="5"/>
        <v>132.4</v>
      </c>
      <c r="I48" s="96">
        <f t="shared" si="5"/>
        <v>262.39999999999998</v>
      </c>
      <c r="J48" s="96">
        <f t="shared" si="5"/>
        <v>113.4</v>
      </c>
      <c r="K48" s="96">
        <f t="shared" si="1"/>
        <v>142.4</v>
      </c>
      <c r="L48" s="96">
        <f t="shared" si="1"/>
        <v>159.19999999999999</v>
      </c>
      <c r="M48" s="96">
        <f t="shared" si="1"/>
        <v>8.1999999999999993</v>
      </c>
      <c r="N48" s="96">
        <f t="shared" si="1"/>
        <v>9.6</v>
      </c>
      <c r="O48" s="96">
        <f t="shared" si="1"/>
        <v>115.4</v>
      </c>
      <c r="P48" s="96">
        <f t="shared" si="1"/>
        <v>9.1999999999999993</v>
      </c>
    </row>
    <row r="49" spans="1:16" x14ac:dyDescent="0.2">
      <c r="A49" s="18" t="s">
        <v>71</v>
      </c>
      <c r="B49" s="68">
        <f t="shared" si="1"/>
        <v>1286</v>
      </c>
      <c r="C49" s="96">
        <f t="shared" si="1"/>
        <v>93.4</v>
      </c>
      <c r="D49" s="96">
        <f t="shared" si="1"/>
        <v>36.200000000000003</v>
      </c>
      <c r="E49" s="96">
        <f t="shared" ref="E49" si="6">AVERAGE(E14:E18)</f>
        <v>43</v>
      </c>
      <c r="F49" s="96">
        <f>AVERAGE(F14:F18)</f>
        <v>89</v>
      </c>
      <c r="G49" s="96">
        <f t="shared" ref="G49:J49" si="7">AVERAGE(G14:G18)</f>
        <v>75.2</v>
      </c>
      <c r="H49" s="96">
        <f t="shared" si="7"/>
        <v>134</v>
      </c>
      <c r="I49" s="96">
        <f t="shared" si="7"/>
        <v>268</v>
      </c>
      <c r="J49" s="96">
        <f t="shared" si="7"/>
        <v>111.6</v>
      </c>
      <c r="K49" s="96">
        <f t="shared" si="1"/>
        <v>136</v>
      </c>
      <c r="L49" s="96">
        <f t="shared" si="1"/>
        <v>163</v>
      </c>
      <c r="M49" s="96">
        <f t="shared" si="1"/>
        <v>7.2</v>
      </c>
      <c r="N49" s="96">
        <f t="shared" si="1"/>
        <v>8</v>
      </c>
      <c r="O49" s="96">
        <f t="shared" si="1"/>
        <v>112.2</v>
      </c>
      <c r="P49" s="96">
        <f t="shared" si="1"/>
        <v>9.1999999999999993</v>
      </c>
    </row>
    <row r="50" spans="1:16" x14ac:dyDescent="0.2">
      <c r="A50" s="30" t="s">
        <v>72</v>
      </c>
      <c r="B50" s="68">
        <f t="shared" si="1"/>
        <v>1288.2</v>
      </c>
      <c r="C50" s="96">
        <f>AVERAGE(C15:C19)</f>
        <v>95.4</v>
      </c>
      <c r="D50" s="96">
        <f t="shared" ref="D50:J59" si="8">AVERAGE(D15:D19)</f>
        <v>36</v>
      </c>
      <c r="E50" s="96">
        <f t="shared" si="8"/>
        <v>43.6</v>
      </c>
      <c r="F50" s="96">
        <f t="shared" si="8"/>
        <v>89</v>
      </c>
      <c r="G50" s="96">
        <f t="shared" si="8"/>
        <v>75.2</v>
      </c>
      <c r="H50" s="96">
        <f t="shared" si="8"/>
        <v>136.19999999999999</v>
      </c>
      <c r="I50" s="96">
        <f t="shared" si="8"/>
        <v>270</v>
      </c>
      <c r="J50" s="96">
        <f t="shared" si="8"/>
        <v>114.8</v>
      </c>
      <c r="K50" s="96">
        <f t="shared" si="1"/>
        <v>134</v>
      </c>
      <c r="L50" s="96">
        <f t="shared" si="1"/>
        <v>159.19999999999999</v>
      </c>
      <c r="M50" s="96">
        <f t="shared" si="1"/>
        <v>8.1999999999999993</v>
      </c>
      <c r="N50" s="96">
        <f t="shared" si="1"/>
        <v>7.8</v>
      </c>
      <c r="O50" s="96">
        <f t="shared" si="1"/>
        <v>109.6</v>
      </c>
      <c r="P50" s="96">
        <f t="shared" si="1"/>
        <v>9.1999999999999993</v>
      </c>
    </row>
    <row r="51" spans="1:16" ht="12.75" customHeight="1" x14ac:dyDescent="0.2">
      <c r="A51" s="94" t="s">
        <v>74</v>
      </c>
      <c r="B51" s="24">
        <f t="shared" si="1"/>
        <v>1294.4000000000001</v>
      </c>
      <c r="C51" s="86">
        <f>AVERAGE(C16:C20)</f>
        <v>100.4</v>
      </c>
      <c r="D51" s="96">
        <f t="shared" si="8"/>
        <v>40.6</v>
      </c>
      <c r="E51" s="96">
        <f t="shared" si="8"/>
        <v>43.2</v>
      </c>
      <c r="F51" s="96">
        <f t="shared" si="8"/>
        <v>87.6</v>
      </c>
      <c r="G51" s="96">
        <f t="shared" si="8"/>
        <v>64.8</v>
      </c>
      <c r="H51" s="96">
        <f t="shared" si="8"/>
        <v>133.80000000000001</v>
      </c>
      <c r="I51" s="96">
        <f t="shared" si="8"/>
        <v>278.60000000000002</v>
      </c>
      <c r="J51" s="96">
        <f t="shared" si="8"/>
        <v>115.2</v>
      </c>
      <c r="K51" s="86">
        <f t="shared" si="1"/>
        <v>136.19999999999999</v>
      </c>
      <c r="L51" s="86">
        <f t="shared" si="1"/>
        <v>162.19999999999999</v>
      </c>
      <c r="M51" s="86">
        <f t="shared" si="1"/>
        <v>7.6</v>
      </c>
      <c r="N51" s="86">
        <f t="shared" si="1"/>
        <v>7.8</v>
      </c>
      <c r="O51" s="86">
        <f t="shared" si="1"/>
        <v>107.8</v>
      </c>
      <c r="P51" s="86">
        <f t="shared" si="1"/>
        <v>8.6</v>
      </c>
    </row>
    <row r="52" spans="1:16" ht="12.75" customHeight="1" x14ac:dyDescent="0.2">
      <c r="A52" s="94" t="s">
        <v>93</v>
      </c>
      <c r="B52" s="24">
        <f t="shared" si="1"/>
        <v>1286</v>
      </c>
      <c r="C52" s="86">
        <f t="shared" si="1"/>
        <v>92.6</v>
      </c>
      <c r="D52" s="96">
        <f t="shared" si="8"/>
        <v>39.6</v>
      </c>
      <c r="E52" s="96">
        <f t="shared" si="8"/>
        <v>44.2</v>
      </c>
      <c r="F52" s="96">
        <f t="shared" si="8"/>
        <v>83.4</v>
      </c>
      <c r="G52" s="96">
        <f t="shared" si="8"/>
        <v>65.599999999999994</v>
      </c>
      <c r="H52" s="96">
        <f t="shared" si="8"/>
        <v>130.80000000000001</v>
      </c>
      <c r="I52" s="96">
        <f t="shared" si="8"/>
        <v>286.8</v>
      </c>
      <c r="J52" s="96">
        <f t="shared" si="8"/>
        <v>114.4</v>
      </c>
      <c r="K52" s="86">
        <f t="shared" si="1"/>
        <v>136.80000000000001</v>
      </c>
      <c r="L52" s="86">
        <f t="shared" si="1"/>
        <v>162.6</v>
      </c>
      <c r="M52" s="86">
        <f t="shared" si="1"/>
        <v>7.4</v>
      </c>
      <c r="N52" s="86">
        <f t="shared" si="1"/>
        <v>6</v>
      </c>
      <c r="O52" s="86">
        <f t="shared" si="1"/>
        <v>107</v>
      </c>
      <c r="P52" s="86">
        <f t="shared" si="1"/>
        <v>8.8000000000000007</v>
      </c>
    </row>
    <row r="53" spans="1:16" ht="12.75" customHeight="1" x14ac:dyDescent="0.2">
      <c r="A53" s="94" t="s">
        <v>120</v>
      </c>
      <c r="B53" s="24">
        <f t="shared" si="1"/>
        <v>1289.8</v>
      </c>
      <c r="C53" s="86">
        <f t="shared" si="1"/>
        <v>91.4</v>
      </c>
      <c r="D53" s="96">
        <f t="shared" si="8"/>
        <v>39.4</v>
      </c>
      <c r="E53" s="96">
        <f t="shared" si="8"/>
        <v>45.6</v>
      </c>
      <c r="F53" s="96">
        <f t="shared" si="8"/>
        <v>79</v>
      </c>
      <c r="G53" s="96">
        <f t="shared" si="8"/>
        <v>64</v>
      </c>
      <c r="H53" s="96">
        <f t="shared" si="8"/>
        <v>134</v>
      </c>
      <c r="I53" s="96">
        <f t="shared" si="8"/>
        <v>294.2</v>
      </c>
      <c r="J53" s="96">
        <f t="shared" si="8"/>
        <v>108.4</v>
      </c>
      <c r="K53" s="24">
        <f t="shared" ref="K53:P57" si="9">AVERAGE(K18:K21)</f>
        <v>133.5</v>
      </c>
      <c r="L53" s="24">
        <f t="shared" si="9"/>
        <v>167.25</v>
      </c>
      <c r="M53" s="24">
        <f t="shared" si="9"/>
        <v>7</v>
      </c>
      <c r="N53" s="24">
        <f t="shared" si="9"/>
        <v>6.5</v>
      </c>
      <c r="O53" s="24">
        <f t="shared" si="9"/>
        <v>106</v>
      </c>
      <c r="P53" s="24">
        <f t="shared" si="9"/>
        <v>9.5</v>
      </c>
    </row>
    <row r="54" spans="1:16" ht="12.75" customHeight="1" x14ac:dyDescent="0.2">
      <c r="A54" s="91" t="s">
        <v>125</v>
      </c>
      <c r="B54" s="24">
        <f t="shared" si="1"/>
        <v>1287.4000000000001</v>
      </c>
      <c r="C54" s="86">
        <f t="shared" si="1"/>
        <v>91</v>
      </c>
      <c r="D54" s="96">
        <f t="shared" si="8"/>
        <v>38.6</v>
      </c>
      <c r="E54" s="96">
        <f t="shared" si="8"/>
        <v>44.8</v>
      </c>
      <c r="F54" s="96">
        <f t="shared" si="8"/>
        <v>77.599999999999994</v>
      </c>
      <c r="G54" s="96">
        <f t="shared" si="8"/>
        <v>58.4</v>
      </c>
      <c r="H54" s="96">
        <f t="shared" si="8"/>
        <v>139.19999999999999</v>
      </c>
      <c r="I54" s="96">
        <f t="shared" si="8"/>
        <v>291</v>
      </c>
      <c r="J54" s="96">
        <f t="shared" si="8"/>
        <v>104.6</v>
      </c>
      <c r="K54" s="24">
        <f t="shared" si="9"/>
        <v>139</v>
      </c>
      <c r="L54" s="24">
        <f t="shared" si="9"/>
        <v>165.5</v>
      </c>
      <c r="M54" s="24">
        <f t="shared" si="9"/>
        <v>8</v>
      </c>
      <c r="N54" s="24">
        <f t="shared" si="9"/>
        <v>7.25</v>
      </c>
      <c r="O54" s="24">
        <f t="shared" si="9"/>
        <v>102.25</v>
      </c>
      <c r="P54" s="24">
        <f t="shared" si="9"/>
        <v>11</v>
      </c>
    </row>
    <row r="55" spans="1:16" ht="12.75" customHeight="1" x14ac:dyDescent="0.2">
      <c r="A55" s="91" t="s">
        <v>135</v>
      </c>
      <c r="B55" s="24">
        <f t="shared" si="1"/>
        <v>1308.8</v>
      </c>
      <c r="C55" s="86">
        <f t="shared" si="1"/>
        <v>94.4</v>
      </c>
      <c r="D55" s="96">
        <f t="shared" si="8"/>
        <v>39</v>
      </c>
      <c r="E55" s="96">
        <f t="shared" si="8"/>
        <v>45.2</v>
      </c>
      <c r="F55" s="96">
        <f t="shared" si="8"/>
        <v>80.2</v>
      </c>
      <c r="G55" s="96">
        <f t="shared" si="8"/>
        <v>60.2</v>
      </c>
      <c r="H55" s="96">
        <f t="shared" si="8"/>
        <v>133.19999999999999</v>
      </c>
      <c r="I55" s="96">
        <f t="shared" si="8"/>
        <v>297.2</v>
      </c>
      <c r="J55" s="96">
        <f t="shared" si="8"/>
        <v>98</v>
      </c>
      <c r="K55" s="24">
        <f t="shared" si="9"/>
        <v>148.5</v>
      </c>
      <c r="L55" s="24">
        <f t="shared" si="9"/>
        <v>171.5</v>
      </c>
      <c r="M55" s="24">
        <f t="shared" si="9"/>
        <v>8</v>
      </c>
      <c r="N55" s="24">
        <f t="shared" si="9"/>
        <v>8</v>
      </c>
      <c r="O55" s="24">
        <f t="shared" si="9"/>
        <v>101.75</v>
      </c>
      <c r="P55" s="24">
        <f t="shared" si="9"/>
        <v>11.75</v>
      </c>
    </row>
    <row r="56" spans="1:16" ht="12.75" customHeight="1" x14ac:dyDescent="0.2">
      <c r="A56" s="91" t="s">
        <v>138</v>
      </c>
      <c r="B56" s="24">
        <f t="shared" si="1"/>
        <v>1360.4</v>
      </c>
      <c r="C56" s="86">
        <f t="shared" si="1"/>
        <v>95.2</v>
      </c>
      <c r="D56" s="96">
        <f t="shared" si="8"/>
        <v>36.799999999999997</v>
      </c>
      <c r="E56" s="96">
        <f t="shared" si="8"/>
        <v>46.6</v>
      </c>
      <c r="F56" s="96">
        <f t="shared" si="8"/>
        <v>82.6</v>
      </c>
      <c r="G56" s="96">
        <f t="shared" si="8"/>
        <v>72.599999999999994</v>
      </c>
      <c r="H56" s="96">
        <f t="shared" si="8"/>
        <v>135.6</v>
      </c>
      <c r="I56" s="96">
        <f t="shared" si="8"/>
        <v>306.60000000000002</v>
      </c>
      <c r="J56" s="96">
        <f t="shared" si="8"/>
        <v>101.8</v>
      </c>
      <c r="K56" s="24">
        <f t="shared" si="9"/>
        <v>167</v>
      </c>
      <c r="L56" s="24">
        <f t="shared" si="9"/>
        <v>170.75</v>
      </c>
      <c r="M56" s="24">
        <f t="shared" si="9"/>
        <v>7.5</v>
      </c>
      <c r="N56" s="24">
        <f t="shared" si="9"/>
        <v>9.25</v>
      </c>
      <c r="O56" s="24">
        <f t="shared" si="9"/>
        <v>101.75</v>
      </c>
      <c r="P56" s="24">
        <f t="shared" si="9"/>
        <v>12.5</v>
      </c>
    </row>
    <row r="57" spans="1:16" ht="12.75" customHeight="1" x14ac:dyDescent="0.2">
      <c r="A57" s="91" t="s">
        <v>143</v>
      </c>
      <c r="B57" s="24">
        <f t="shared" si="1"/>
        <v>1426.8</v>
      </c>
      <c r="C57" s="86">
        <f t="shared" si="1"/>
        <v>103.4</v>
      </c>
      <c r="D57" s="96">
        <f t="shared" si="8"/>
        <v>38.200000000000003</v>
      </c>
      <c r="E57" s="96">
        <f t="shared" si="8"/>
        <v>49.4</v>
      </c>
      <c r="F57" s="96">
        <f t="shared" si="8"/>
        <v>90.2</v>
      </c>
      <c r="G57" s="96">
        <f t="shared" si="8"/>
        <v>73.2</v>
      </c>
      <c r="H57" s="96">
        <f t="shared" si="8"/>
        <v>139.19999999999999</v>
      </c>
      <c r="I57" s="96">
        <f t="shared" si="8"/>
        <v>318</v>
      </c>
      <c r="J57" s="96">
        <f t="shared" si="8"/>
        <v>103.2</v>
      </c>
      <c r="K57" s="24">
        <f t="shared" si="9"/>
        <v>180.25</v>
      </c>
      <c r="L57" s="24">
        <f t="shared" si="9"/>
        <v>178.75</v>
      </c>
      <c r="M57" s="24">
        <f t="shared" si="9"/>
        <v>8</v>
      </c>
      <c r="N57" s="24">
        <f t="shared" si="9"/>
        <v>8.75</v>
      </c>
      <c r="O57" s="24">
        <f t="shared" si="9"/>
        <v>106.75</v>
      </c>
      <c r="P57" s="24">
        <f t="shared" si="9"/>
        <v>11.5</v>
      </c>
    </row>
    <row r="58" spans="1:16" ht="12.75" customHeight="1" x14ac:dyDescent="0.2">
      <c r="A58" s="91" t="s">
        <v>146</v>
      </c>
      <c r="B58" s="24">
        <f>AVERAGE(B23:B27)</f>
        <v>1478</v>
      </c>
      <c r="C58" s="86">
        <f t="shared" ref="C58:C59" si="10">AVERAGE(C23:C27)</f>
        <v>107</v>
      </c>
      <c r="D58" s="96">
        <f t="shared" si="8"/>
        <v>39.4</v>
      </c>
      <c r="E58" s="96">
        <f t="shared" si="8"/>
        <v>52.6</v>
      </c>
      <c r="F58" s="96">
        <f t="shared" si="8"/>
        <v>96.6</v>
      </c>
      <c r="G58" s="96">
        <f t="shared" si="8"/>
        <v>78</v>
      </c>
      <c r="H58" s="96">
        <f t="shared" si="8"/>
        <v>141.19999999999999</v>
      </c>
      <c r="I58" s="96">
        <f t="shared" si="8"/>
        <v>322.8</v>
      </c>
      <c r="J58" s="96">
        <f t="shared" si="8"/>
        <v>114.4</v>
      </c>
      <c r="K58" s="24">
        <f t="shared" ref="K58:P58" si="11">AVERAGE(K22:K26)</f>
        <v>189.8</v>
      </c>
      <c r="L58" s="24">
        <f t="shared" si="11"/>
        <v>183.4</v>
      </c>
      <c r="M58" s="24">
        <f t="shared" si="11"/>
        <v>8.1999999999999993</v>
      </c>
      <c r="N58" s="24">
        <f t="shared" si="11"/>
        <v>8.4</v>
      </c>
      <c r="O58" s="24">
        <f t="shared" si="11"/>
        <v>109.6</v>
      </c>
      <c r="P58" s="24">
        <f t="shared" si="11"/>
        <v>12.6</v>
      </c>
    </row>
    <row r="59" spans="1:16" ht="12.75" customHeight="1" x14ac:dyDescent="0.2">
      <c r="A59" s="92" t="s">
        <v>169</v>
      </c>
      <c r="B59" s="110">
        <f t="shared" ref="B59" si="12">AVERAGE(B24:B28)</f>
        <v>1563</v>
      </c>
      <c r="C59" s="86">
        <f t="shared" si="10"/>
        <v>114.6</v>
      </c>
      <c r="D59" s="96">
        <f t="shared" si="8"/>
        <v>41.4</v>
      </c>
      <c r="E59" s="96">
        <f>AVERAGE(E24:E28)</f>
        <v>53.2</v>
      </c>
      <c r="F59" s="96">
        <f>AVERAGE(F24:F28)</f>
        <v>104</v>
      </c>
      <c r="G59" s="96">
        <f t="shared" ref="G59:J59" si="13">AVERAGE(G24:G28)</f>
        <v>87.8</v>
      </c>
      <c r="H59" s="96">
        <f t="shared" si="13"/>
        <v>140.6</v>
      </c>
      <c r="I59" s="96">
        <f t="shared" si="13"/>
        <v>339.8</v>
      </c>
      <c r="J59" s="96">
        <f t="shared" si="13"/>
        <v>123.8</v>
      </c>
      <c r="K59" s="96">
        <f t="shared" ref="K59:P59" si="14">AVERAGE(K24:K28)</f>
        <v>206.4</v>
      </c>
      <c r="L59" s="96">
        <f t="shared" si="14"/>
        <v>190.4</v>
      </c>
      <c r="M59" s="96">
        <f t="shared" si="14"/>
        <v>7.6</v>
      </c>
      <c r="N59" s="96">
        <f t="shared" si="14"/>
        <v>8.8000000000000007</v>
      </c>
      <c r="O59" s="96">
        <f t="shared" si="14"/>
        <v>133.80000000000001</v>
      </c>
      <c r="P59" s="96">
        <f t="shared" si="14"/>
        <v>10.8</v>
      </c>
    </row>
    <row r="60" spans="1:16" ht="13.5" thickBot="1" x14ac:dyDescent="0.25">
      <c r="A60" s="72" t="s">
        <v>170</v>
      </c>
      <c r="B60" s="110">
        <f>AVERAGE(B25:B29)</f>
        <v>1618.4</v>
      </c>
      <c r="C60" s="86">
        <f>AVERAGE(C25:C29)</f>
        <v>117.6</v>
      </c>
      <c r="D60" s="96">
        <f>AVERAGE(D25:D29)</f>
        <v>44</v>
      </c>
      <c r="E60" s="96">
        <f>AVERAGE(E25:E29)</f>
        <v>53.2</v>
      </c>
      <c r="F60" s="96">
        <f t="shared" ref="F60:I60" si="15">AVERAGE(F25:F29)</f>
        <v>104</v>
      </c>
      <c r="G60" s="96">
        <f t="shared" si="15"/>
        <v>92.8</v>
      </c>
      <c r="H60" s="96">
        <f t="shared" si="15"/>
        <v>146.4</v>
      </c>
      <c r="I60" s="96">
        <f t="shared" si="15"/>
        <v>351.6</v>
      </c>
      <c r="J60" s="96">
        <f>AVERAGE(J25:J29)</f>
        <v>130.4</v>
      </c>
      <c r="K60" s="96">
        <f t="shared" ref="K60:O60" si="16">AVERAGE(K25:K29)</f>
        <v>204.4</v>
      </c>
      <c r="L60" s="96">
        <f t="shared" si="16"/>
        <v>195.8</v>
      </c>
      <c r="M60" s="96">
        <f t="shared" si="16"/>
        <v>9.8000000000000007</v>
      </c>
      <c r="N60" s="96">
        <f t="shared" si="16"/>
        <v>7</v>
      </c>
      <c r="O60" s="96">
        <f t="shared" si="16"/>
        <v>149.19999999999999</v>
      </c>
      <c r="P60" s="96">
        <f>AVERAGE(P25:P29)</f>
        <v>12.2</v>
      </c>
    </row>
    <row r="61" spans="1:16" ht="13.5" thickBot="1" x14ac:dyDescent="0.25">
      <c r="A61" s="41"/>
      <c r="B61" s="90"/>
      <c r="C61" s="90"/>
      <c r="D61" s="90"/>
      <c r="E61" s="90"/>
      <c r="F61" s="90"/>
      <c r="G61" s="90"/>
      <c r="H61" s="90"/>
      <c r="I61" s="90"/>
      <c r="J61" s="90"/>
      <c r="K61" s="90"/>
      <c r="L61" s="90"/>
      <c r="M61" s="90"/>
      <c r="N61" s="90"/>
      <c r="O61" s="90"/>
      <c r="P61" s="90"/>
    </row>
    <row r="62" spans="1:16" x14ac:dyDescent="0.2">
      <c r="A62" s="30"/>
      <c r="B62" s="89"/>
      <c r="C62" s="89"/>
      <c r="D62" s="89"/>
      <c r="E62" s="89"/>
      <c r="F62" s="89"/>
      <c r="G62" s="89"/>
      <c r="H62" s="89"/>
      <c r="I62" s="89"/>
      <c r="J62" s="89"/>
      <c r="K62" s="89"/>
      <c r="L62" s="89"/>
      <c r="M62" s="89"/>
      <c r="N62" s="89"/>
      <c r="O62" s="89"/>
      <c r="P62" s="89"/>
    </row>
    <row r="63" spans="1:16" x14ac:dyDescent="0.2">
      <c r="A63" s="45" t="s">
        <v>126</v>
      </c>
      <c r="B63" s="89"/>
      <c r="C63" s="89"/>
      <c r="D63" s="89"/>
      <c r="E63" s="89"/>
      <c r="F63" s="89"/>
      <c r="G63" s="89"/>
      <c r="H63" s="89"/>
      <c r="I63" s="89"/>
      <c r="J63" s="89"/>
      <c r="K63" s="89"/>
      <c r="L63" s="89"/>
      <c r="M63" s="89"/>
      <c r="N63" s="89"/>
      <c r="O63" s="89"/>
      <c r="P63" s="89"/>
    </row>
    <row r="64" spans="1:16" x14ac:dyDescent="0.2">
      <c r="A64" s="212" t="s">
        <v>194</v>
      </c>
      <c r="B64" s="212"/>
      <c r="C64" s="212"/>
      <c r="D64" s="212"/>
      <c r="E64" s="212"/>
      <c r="F64" s="212"/>
      <c r="G64" s="212"/>
      <c r="H64" s="212"/>
      <c r="I64" s="212"/>
      <c r="J64" s="212"/>
      <c r="K64" s="212"/>
      <c r="L64" s="212"/>
      <c r="M64" s="212"/>
      <c r="N64" s="212"/>
      <c r="O64" s="212"/>
      <c r="P64" s="212"/>
    </row>
    <row r="65" spans="1:16" x14ac:dyDescent="0.2">
      <c r="A65" s="212"/>
      <c r="B65" s="212"/>
      <c r="C65" s="212"/>
      <c r="D65" s="212"/>
      <c r="E65" s="212"/>
      <c r="F65" s="212"/>
      <c r="G65" s="212"/>
      <c r="H65" s="212"/>
      <c r="I65" s="212"/>
      <c r="J65" s="212"/>
      <c r="K65" s="212"/>
      <c r="L65" s="212"/>
      <c r="M65" s="212"/>
      <c r="N65" s="212"/>
      <c r="O65" s="212"/>
      <c r="P65" s="212"/>
    </row>
    <row r="66" spans="1:16" x14ac:dyDescent="0.2">
      <c r="A66" s="211" t="s">
        <v>128</v>
      </c>
      <c r="B66" s="211"/>
      <c r="C66" s="211"/>
      <c r="D66" s="211"/>
      <c r="E66" s="211"/>
      <c r="F66" s="211"/>
      <c r="G66" s="211"/>
      <c r="H66" s="211"/>
      <c r="I66" s="211"/>
      <c r="J66" s="211"/>
      <c r="K66" s="211"/>
      <c r="L66" s="211"/>
      <c r="M66" s="211"/>
      <c r="N66" s="211"/>
      <c r="O66" s="211"/>
      <c r="P66" s="211"/>
    </row>
    <row r="67" spans="1:16" x14ac:dyDescent="0.2">
      <c r="A67" s="211" t="s">
        <v>122</v>
      </c>
      <c r="B67" s="211"/>
      <c r="C67" s="211"/>
      <c r="D67" s="211"/>
      <c r="E67" s="211"/>
      <c r="F67" s="211"/>
      <c r="G67" s="211"/>
      <c r="H67" s="211"/>
      <c r="I67" s="211"/>
      <c r="J67" s="211"/>
      <c r="K67" s="211"/>
      <c r="L67" s="211"/>
      <c r="M67" s="211"/>
      <c r="N67" s="211"/>
      <c r="O67" s="211"/>
      <c r="P67" s="211"/>
    </row>
    <row r="68" spans="1:16" ht="12" customHeight="1" x14ac:dyDescent="0.2">
      <c r="A68" s="211" t="s">
        <v>132</v>
      </c>
      <c r="B68" s="211"/>
      <c r="C68" s="211"/>
      <c r="D68" s="211"/>
      <c r="E68" s="211"/>
      <c r="F68" s="211"/>
      <c r="G68" s="211"/>
      <c r="H68" s="211"/>
      <c r="I68" s="211"/>
      <c r="J68" s="211"/>
      <c r="K68" s="211"/>
      <c r="L68" s="211"/>
      <c r="M68" s="211"/>
      <c r="N68" s="211"/>
      <c r="O68" s="211"/>
      <c r="P68" s="211"/>
    </row>
    <row r="69" spans="1:16" ht="13.5" customHeight="1" x14ac:dyDescent="0.2"/>
    <row r="70" spans="1:16" ht="13.5" customHeight="1" x14ac:dyDescent="0.2">
      <c r="A70" s="46" t="s">
        <v>188</v>
      </c>
    </row>
  </sheetData>
  <mergeCells count="21">
    <mergeCell ref="A64:P65"/>
    <mergeCell ref="A66:P66"/>
    <mergeCell ref="A67:P67"/>
    <mergeCell ref="A68:P68"/>
    <mergeCell ref="P1:R1"/>
    <mergeCell ref="K5:K7"/>
    <mergeCell ref="L5:L7"/>
    <mergeCell ref="M5:M7"/>
    <mergeCell ref="N5:N7"/>
    <mergeCell ref="O5:O7"/>
    <mergeCell ref="P5:P7"/>
    <mergeCell ref="A1:N1"/>
    <mergeCell ref="B5:B7"/>
    <mergeCell ref="C5:C7"/>
    <mergeCell ref="D5:D7"/>
    <mergeCell ref="E5:E7"/>
    <mergeCell ref="F5:F7"/>
    <mergeCell ref="G5:G7"/>
    <mergeCell ref="H5:H7"/>
    <mergeCell ref="I5:I7"/>
    <mergeCell ref="J5:J7"/>
  </mergeCells>
  <phoneticPr fontId="6" type="noConversion"/>
  <hyperlinks>
    <hyperlink ref="P1:R1" location="Contents!A1" display="back to contents"/>
  </hyperlinks>
  <pageMargins left="0.46" right="0.41" top="0.62" bottom="0.72" header="0.51181102362204722" footer="0.51181102362204722"/>
  <pageSetup paperSize="9" scale="53" orientation="landscape" r:id="rId1"/>
  <headerFooter alignWithMargins="0">
    <oddFooter>&amp;L&amp;Z&amp;F     &amp;A</oddFooter>
  </headerFooter>
  <ignoredErrors>
    <ignoredError sqref="B44:P45 B53 B54 B55 B56 K56:P56 K55:P55 K54:P54 K53:P53 B52 K52:P52 B51 B50 K50:P50 K51:P51 B48:C49 B47:C47 F47:G47 F48 B46:D46 F46:P46 K49:P49 K48:P48 I47:P4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5"/>
  <sheetViews>
    <sheetView zoomScaleNormal="100" workbookViewId="0">
      <selection sqref="A1:P1"/>
    </sheetView>
  </sheetViews>
  <sheetFormatPr defaultColWidth="9.140625" defaultRowHeight="12.75" x14ac:dyDescent="0.2"/>
  <cols>
    <col min="1" max="1" width="2.7109375" style="15" customWidth="1"/>
    <col min="2" max="2" width="28.42578125" style="15" customWidth="1"/>
    <col min="3" max="35" width="9.140625" style="15"/>
    <col min="36" max="36" width="27.5703125" style="15" customWidth="1"/>
    <col min="37" max="37" width="2.7109375" style="15" customWidth="1"/>
    <col min="38" max="38" width="50.42578125" style="15" customWidth="1"/>
    <col min="39" max="16384" width="9.140625" style="15"/>
  </cols>
  <sheetData>
    <row r="1" spans="1:36" ht="18" customHeight="1" x14ac:dyDescent="0.25">
      <c r="A1" s="248" t="s">
        <v>168</v>
      </c>
      <c r="B1" s="248"/>
      <c r="C1" s="248"/>
      <c r="D1" s="248"/>
      <c r="E1" s="248"/>
      <c r="F1" s="248"/>
      <c r="G1" s="248"/>
      <c r="H1" s="248"/>
      <c r="I1" s="248"/>
      <c r="J1" s="248"/>
      <c r="K1" s="248"/>
      <c r="L1" s="248"/>
      <c r="M1" s="248"/>
      <c r="N1" s="248"/>
      <c r="O1" s="248"/>
      <c r="P1" s="248"/>
      <c r="R1" s="257" t="s">
        <v>185</v>
      </c>
      <c r="S1" s="257"/>
    </row>
    <row r="2" spans="1:36" ht="15" customHeight="1" thickBot="1" x14ac:dyDescent="0.25">
      <c r="B2" s="44"/>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row>
    <row r="3" spans="1:36" x14ac:dyDescent="0.2">
      <c r="B3" s="44"/>
      <c r="C3" s="246" t="s">
        <v>69</v>
      </c>
      <c r="D3" s="246" t="s">
        <v>35</v>
      </c>
      <c r="E3" s="246" t="s">
        <v>58</v>
      </c>
      <c r="F3" s="246" t="s">
        <v>36</v>
      </c>
      <c r="G3" s="246" t="s">
        <v>152</v>
      </c>
      <c r="H3" s="246" t="s">
        <v>139</v>
      </c>
      <c r="I3" s="246" t="s">
        <v>59</v>
      </c>
      <c r="J3" s="246" t="s">
        <v>150</v>
      </c>
      <c r="K3" s="246" t="s">
        <v>37</v>
      </c>
      <c r="L3" s="246" t="s">
        <v>38</v>
      </c>
      <c r="M3" s="246" t="s">
        <v>57</v>
      </c>
      <c r="N3" s="246" t="s">
        <v>39</v>
      </c>
      <c r="O3" s="246" t="s">
        <v>56</v>
      </c>
      <c r="P3" s="246" t="s">
        <v>40</v>
      </c>
      <c r="Q3" s="246" t="s">
        <v>25</v>
      </c>
      <c r="R3" s="246" t="s">
        <v>41</v>
      </c>
      <c r="S3" s="246" t="s">
        <v>33</v>
      </c>
      <c r="T3" s="246" t="s">
        <v>42</v>
      </c>
      <c r="U3" s="246" t="s">
        <v>55</v>
      </c>
      <c r="V3" s="246" t="s">
        <v>43</v>
      </c>
      <c r="W3" s="246" t="s">
        <v>140</v>
      </c>
      <c r="X3" s="246" t="s">
        <v>44</v>
      </c>
      <c r="Y3" s="246" t="s">
        <v>54</v>
      </c>
      <c r="Z3" s="246" t="s">
        <v>45</v>
      </c>
      <c r="AA3" s="246" t="s">
        <v>153</v>
      </c>
      <c r="AB3" s="246" t="s">
        <v>53</v>
      </c>
      <c r="AC3" s="246" t="s">
        <v>46</v>
      </c>
      <c r="AD3" s="246" t="s">
        <v>47</v>
      </c>
      <c r="AE3" s="246" t="s">
        <v>48</v>
      </c>
      <c r="AF3" s="246" t="s">
        <v>51</v>
      </c>
      <c r="AG3" s="246" t="s">
        <v>49</v>
      </c>
      <c r="AH3" s="246" t="s">
        <v>52</v>
      </c>
      <c r="AI3" s="246" t="s">
        <v>50</v>
      </c>
      <c r="AJ3" s="82"/>
    </row>
    <row r="4" spans="1:36" x14ac:dyDescent="0.2">
      <c r="B4" s="44"/>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82"/>
    </row>
    <row r="5" spans="1:36" x14ac:dyDescent="0.2">
      <c r="B5" s="44"/>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82"/>
    </row>
    <row r="6" spans="1:36" x14ac:dyDescent="0.2">
      <c r="B6" s="22" t="s">
        <v>23</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88" t="str">
        <f t="shared" ref="AJ6:AJ27" si="0">B6</f>
        <v>Registered in year</v>
      </c>
    </row>
    <row r="7" spans="1:36" x14ac:dyDescent="0.2">
      <c r="B7" s="73">
        <v>2000</v>
      </c>
      <c r="C7" s="106">
        <v>1341</v>
      </c>
      <c r="D7" s="77">
        <v>64</v>
      </c>
      <c r="E7" s="77">
        <v>58</v>
      </c>
      <c r="F7" s="77">
        <v>33</v>
      </c>
      <c r="G7" s="77">
        <v>33</v>
      </c>
      <c r="H7" s="77">
        <v>132</v>
      </c>
      <c r="I7" s="77">
        <v>20</v>
      </c>
      <c r="J7" s="77">
        <v>40</v>
      </c>
      <c r="K7" s="77">
        <v>37</v>
      </c>
      <c r="L7" s="77">
        <v>32</v>
      </c>
      <c r="M7" s="77">
        <v>16</v>
      </c>
      <c r="N7" s="77">
        <v>22</v>
      </c>
      <c r="O7" s="77">
        <v>19</v>
      </c>
      <c r="P7" s="77">
        <v>43</v>
      </c>
      <c r="Q7" s="77">
        <v>80</v>
      </c>
      <c r="R7" s="77">
        <v>141</v>
      </c>
      <c r="S7" s="77">
        <v>77</v>
      </c>
      <c r="T7" s="77">
        <v>22</v>
      </c>
      <c r="U7" s="77">
        <v>19</v>
      </c>
      <c r="V7" s="77">
        <v>30</v>
      </c>
      <c r="W7" s="77">
        <v>12</v>
      </c>
      <c r="X7" s="77">
        <v>29</v>
      </c>
      <c r="Y7" s="77">
        <v>76</v>
      </c>
      <c r="Z7" s="77">
        <v>3</v>
      </c>
      <c r="AA7" s="77">
        <v>33</v>
      </c>
      <c r="AB7" s="77">
        <v>39</v>
      </c>
      <c r="AC7" s="77">
        <v>48</v>
      </c>
      <c r="AD7" s="77">
        <v>8</v>
      </c>
      <c r="AE7" s="77">
        <v>37</v>
      </c>
      <c r="AF7" s="77">
        <v>62</v>
      </c>
      <c r="AG7" s="77">
        <v>21</v>
      </c>
      <c r="AH7" s="77">
        <v>25</v>
      </c>
      <c r="AI7" s="77">
        <v>30</v>
      </c>
      <c r="AJ7" s="82">
        <f t="shared" si="0"/>
        <v>2000</v>
      </c>
    </row>
    <row r="8" spans="1:36" x14ac:dyDescent="0.2">
      <c r="B8" s="73">
        <v>2001</v>
      </c>
      <c r="C8" s="106">
        <v>1350</v>
      </c>
      <c r="D8" s="77">
        <v>48</v>
      </c>
      <c r="E8" s="77">
        <v>67</v>
      </c>
      <c r="F8" s="77">
        <v>39</v>
      </c>
      <c r="G8" s="77">
        <v>43</v>
      </c>
      <c r="H8" s="77">
        <v>138</v>
      </c>
      <c r="I8" s="77">
        <v>16</v>
      </c>
      <c r="J8" s="77">
        <v>44</v>
      </c>
      <c r="K8" s="77">
        <v>37</v>
      </c>
      <c r="L8" s="77">
        <v>37</v>
      </c>
      <c r="M8" s="77">
        <v>12</v>
      </c>
      <c r="N8" s="77">
        <v>20</v>
      </c>
      <c r="O8" s="77">
        <v>15</v>
      </c>
      <c r="P8" s="77">
        <v>37</v>
      </c>
      <c r="Q8" s="77">
        <v>72</v>
      </c>
      <c r="R8" s="77">
        <v>159</v>
      </c>
      <c r="S8" s="77">
        <v>86</v>
      </c>
      <c r="T8" s="77">
        <v>16</v>
      </c>
      <c r="U8" s="77">
        <v>20</v>
      </c>
      <c r="V8" s="77">
        <v>28</v>
      </c>
      <c r="W8" s="77">
        <v>10</v>
      </c>
      <c r="X8" s="77">
        <v>35</v>
      </c>
      <c r="Y8" s="77">
        <v>60</v>
      </c>
      <c r="Z8" s="77">
        <v>5</v>
      </c>
      <c r="AA8" s="77">
        <v>48</v>
      </c>
      <c r="AB8" s="77">
        <v>41</v>
      </c>
      <c r="AC8" s="77">
        <v>39</v>
      </c>
      <c r="AD8" s="77">
        <v>7</v>
      </c>
      <c r="AE8" s="77">
        <v>40</v>
      </c>
      <c r="AF8" s="77">
        <v>53</v>
      </c>
      <c r="AG8" s="77">
        <v>27</v>
      </c>
      <c r="AH8" s="77">
        <v>23</v>
      </c>
      <c r="AI8" s="77">
        <v>28</v>
      </c>
      <c r="AJ8" s="82">
        <f t="shared" si="0"/>
        <v>2001</v>
      </c>
    </row>
    <row r="9" spans="1:36" x14ac:dyDescent="0.2">
      <c r="B9" s="73">
        <v>2002</v>
      </c>
      <c r="C9" s="106">
        <v>1315</v>
      </c>
      <c r="D9" s="77">
        <v>51</v>
      </c>
      <c r="E9" s="77">
        <v>65</v>
      </c>
      <c r="F9" s="77">
        <v>27</v>
      </c>
      <c r="G9" s="77">
        <v>30</v>
      </c>
      <c r="H9" s="77">
        <v>112</v>
      </c>
      <c r="I9" s="77">
        <v>14</v>
      </c>
      <c r="J9" s="77">
        <v>54</v>
      </c>
      <c r="K9" s="77">
        <v>39</v>
      </c>
      <c r="L9" s="77">
        <v>17</v>
      </c>
      <c r="M9" s="77">
        <v>19</v>
      </c>
      <c r="N9" s="77">
        <v>20</v>
      </c>
      <c r="O9" s="77">
        <v>17</v>
      </c>
      <c r="P9" s="77">
        <v>45</v>
      </c>
      <c r="Q9" s="77">
        <v>101</v>
      </c>
      <c r="R9" s="77">
        <v>141</v>
      </c>
      <c r="S9" s="77">
        <v>67</v>
      </c>
      <c r="T9" s="77">
        <v>26</v>
      </c>
      <c r="U9" s="77">
        <v>18</v>
      </c>
      <c r="V9" s="77">
        <v>30</v>
      </c>
      <c r="W9" s="77">
        <v>9</v>
      </c>
      <c r="X9" s="77">
        <v>32</v>
      </c>
      <c r="Y9" s="77">
        <v>67</v>
      </c>
      <c r="Z9" s="77">
        <v>4</v>
      </c>
      <c r="AA9" s="77">
        <v>37</v>
      </c>
      <c r="AB9" s="77">
        <v>59</v>
      </c>
      <c r="AC9" s="77">
        <v>39</v>
      </c>
      <c r="AD9" s="77">
        <v>9</v>
      </c>
      <c r="AE9" s="77">
        <v>32</v>
      </c>
      <c r="AF9" s="77">
        <v>72</v>
      </c>
      <c r="AG9" s="77">
        <v>19</v>
      </c>
      <c r="AH9" s="77">
        <v>24</v>
      </c>
      <c r="AI9" s="77">
        <v>19</v>
      </c>
      <c r="AJ9" s="82">
        <f t="shared" si="0"/>
        <v>2002</v>
      </c>
    </row>
    <row r="10" spans="1:36" x14ac:dyDescent="0.2">
      <c r="B10" s="73">
        <v>2003</v>
      </c>
      <c r="C10" s="106">
        <v>1326</v>
      </c>
      <c r="D10" s="77">
        <v>43</v>
      </c>
      <c r="E10" s="77">
        <v>63</v>
      </c>
      <c r="F10" s="77">
        <v>35</v>
      </c>
      <c r="G10" s="77">
        <v>31</v>
      </c>
      <c r="H10" s="77">
        <v>101</v>
      </c>
      <c r="I10" s="77">
        <v>13</v>
      </c>
      <c r="J10" s="77">
        <v>53</v>
      </c>
      <c r="K10" s="77">
        <v>33</v>
      </c>
      <c r="L10" s="77">
        <v>23</v>
      </c>
      <c r="M10" s="77">
        <v>20</v>
      </c>
      <c r="N10" s="77">
        <v>24</v>
      </c>
      <c r="O10" s="77">
        <v>20</v>
      </c>
      <c r="P10" s="77">
        <v>31</v>
      </c>
      <c r="Q10" s="77">
        <v>73</v>
      </c>
      <c r="R10" s="77">
        <v>167</v>
      </c>
      <c r="S10" s="77">
        <v>91</v>
      </c>
      <c r="T10" s="77">
        <v>24</v>
      </c>
      <c r="U10" s="77">
        <v>19</v>
      </c>
      <c r="V10" s="77">
        <v>24</v>
      </c>
      <c r="W10" s="77">
        <v>9</v>
      </c>
      <c r="X10" s="77">
        <v>32</v>
      </c>
      <c r="Y10" s="77">
        <v>93</v>
      </c>
      <c r="Z10" s="77">
        <v>3</v>
      </c>
      <c r="AA10" s="77">
        <v>47</v>
      </c>
      <c r="AB10" s="77">
        <v>34</v>
      </c>
      <c r="AC10" s="77">
        <v>45</v>
      </c>
      <c r="AD10" s="77">
        <v>5</v>
      </c>
      <c r="AE10" s="77">
        <v>25</v>
      </c>
      <c r="AF10" s="77">
        <v>70</v>
      </c>
      <c r="AG10" s="77">
        <v>17</v>
      </c>
      <c r="AH10" s="77">
        <v>25</v>
      </c>
      <c r="AI10" s="77">
        <v>33</v>
      </c>
      <c r="AJ10" s="82">
        <f t="shared" si="0"/>
        <v>2003</v>
      </c>
    </row>
    <row r="11" spans="1:36" x14ac:dyDescent="0.2">
      <c r="B11" s="73">
        <v>2004</v>
      </c>
      <c r="C11" s="106">
        <v>1390</v>
      </c>
      <c r="D11" s="77">
        <v>47</v>
      </c>
      <c r="E11" s="77">
        <v>57</v>
      </c>
      <c r="F11" s="77">
        <v>39</v>
      </c>
      <c r="G11" s="77">
        <v>30</v>
      </c>
      <c r="H11" s="77">
        <v>107</v>
      </c>
      <c r="I11" s="77">
        <v>12</v>
      </c>
      <c r="J11" s="77">
        <v>41</v>
      </c>
      <c r="K11" s="77">
        <v>39</v>
      </c>
      <c r="L11" s="77">
        <v>38</v>
      </c>
      <c r="M11" s="77">
        <v>27</v>
      </c>
      <c r="N11" s="77">
        <v>23</v>
      </c>
      <c r="O11" s="77">
        <v>7</v>
      </c>
      <c r="P11" s="77">
        <v>56</v>
      </c>
      <c r="Q11" s="77">
        <v>114</v>
      </c>
      <c r="R11" s="77">
        <v>143</v>
      </c>
      <c r="S11" s="77">
        <v>88</v>
      </c>
      <c r="T11" s="77">
        <v>26</v>
      </c>
      <c r="U11" s="77">
        <v>13</v>
      </c>
      <c r="V11" s="77">
        <v>22</v>
      </c>
      <c r="W11" s="77">
        <v>10</v>
      </c>
      <c r="X11" s="77">
        <v>40</v>
      </c>
      <c r="Y11" s="77">
        <v>94</v>
      </c>
      <c r="Z11" s="77">
        <v>12</v>
      </c>
      <c r="AA11" s="77">
        <v>39</v>
      </c>
      <c r="AB11" s="77">
        <v>48</v>
      </c>
      <c r="AC11" s="77">
        <v>43</v>
      </c>
      <c r="AD11" s="77">
        <v>9</v>
      </c>
      <c r="AE11" s="77">
        <v>25</v>
      </c>
      <c r="AF11" s="77">
        <v>71</v>
      </c>
      <c r="AG11" s="77">
        <v>22</v>
      </c>
      <c r="AH11" s="77">
        <v>25</v>
      </c>
      <c r="AI11" s="77">
        <v>23</v>
      </c>
      <c r="AJ11" s="82">
        <f t="shared" si="0"/>
        <v>2004</v>
      </c>
    </row>
    <row r="12" spans="1:36" x14ac:dyDescent="0.2">
      <c r="B12" s="73">
        <v>2005</v>
      </c>
      <c r="C12" s="106">
        <v>1284</v>
      </c>
      <c r="D12" s="77">
        <v>53</v>
      </c>
      <c r="E12" s="77">
        <v>66</v>
      </c>
      <c r="F12" s="77">
        <v>34</v>
      </c>
      <c r="G12" s="77">
        <v>33</v>
      </c>
      <c r="H12" s="77">
        <v>92</v>
      </c>
      <c r="I12" s="77">
        <v>12</v>
      </c>
      <c r="J12" s="77">
        <v>49</v>
      </c>
      <c r="K12" s="77">
        <v>47</v>
      </c>
      <c r="L12" s="77">
        <v>23</v>
      </c>
      <c r="M12" s="77">
        <v>16</v>
      </c>
      <c r="N12" s="77">
        <v>23</v>
      </c>
      <c r="O12" s="77">
        <v>16</v>
      </c>
      <c r="P12" s="77">
        <v>31</v>
      </c>
      <c r="Q12" s="77">
        <v>88</v>
      </c>
      <c r="R12" s="77">
        <v>137</v>
      </c>
      <c r="S12" s="77">
        <v>83</v>
      </c>
      <c r="T12" s="77">
        <v>30</v>
      </c>
      <c r="U12" s="77">
        <v>19</v>
      </c>
      <c r="V12" s="77">
        <v>26</v>
      </c>
      <c r="W12" s="77">
        <v>13</v>
      </c>
      <c r="X12" s="77">
        <v>32</v>
      </c>
      <c r="Y12" s="77">
        <v>63</v>
      </c>
      <c r="Z12" s="77">
        <v>2</v>
      </c>
      <c r="AA12" s="77">
        <v>35</v>
      </c>
      <c r="AB12" s="77">
        <v>36</v>
      </c>
      <c r="AC12" s="77">
        <v>32</v>
      </c>
      <c r="AD12" s="77">
        <v>10</v>
      </c>
      <c r="AE12" s="77">
        <v>26</v>
      </c>
      <c r="AF12" s="77">
        <v>77</v>
      </c>
      <c r="AG12" s="77">
        <v>19</v>
      </c>
      <c r="AH12" s="77">
        <v>25</v>
      </c>
      <c r="AI12" s="77">
        <v>36</v>
      </c>
      <c r="AJ12" s="82">
        <f t="shared" si="0"/>
        <v>2005</v>
      </c>
    </row>
    <row r="13" spans="1:36" x14ac:dyDescent="0.2">
      <c r="B13" s="73">
        <v>2006</v>
      </c>
      <c r="C13" s="106">
        <v>1264</v>
      </c>
      <c r="D13" s="77">
        <v>52</v>
      </c>
      <c r="E13" s="77">
        <v>73</v>
      </c>
      <c r="F13" s="77">
        <v>35</v>
      </c>
      <c r="G13" s="77">
        <v>19</v>
      </c>
      <c r="H13" s="77">
        <v>103</v>
      </c>
      <c r="I13" s="77">
        <v>17</v>
      </c>
      <c r="J13" s="77">
        <v>46</v>
      </c>
      <c r="K13" s="77">
        <v>41</v>
      </c>
      <c r="L13" s="77">
        <v>20</v>
      </c>
      <c r="M13" s="77">
        <v>19</v>
      </c>
      <c r="N13" s="77">
        <v>11</v>
      </c>
      <c r="O13" s="77">
        <v>19</v>
      </c>
      <c r="P13" s="77">
        <v>42</v>
      </c>
      <c r="Q13" s="77">
        <v>90</v>
      </c>
      <c r="R13" s="77">
        <v>155</v>
      </c>
      <c r="S13" s="77">
        <v>83</v>
      </c>
      <c r="T13" s="77">
        <v>11</v>
      </c>
      <c r="U13" s="77">
        <v>21</v>
      </c>
      <c r="V13" s="77">
        <v>20</v>
      </c>
      <c r="W13" s="77">
        <v>7</v>
      </c>
      <c r="X13" s="77">
        <v>34</v>
      </c>
      <c r="Y13" s="77">
        <v>56</v>
      </c>
      <c r="Z13" s="77">
        <v>10</v>
      </c>
      <c r="AA13" s="77">
        <v>38</v>
      </c>
      <c r="AB13" s="77">
        <v>33</v>
      </c>
      <c r="AC13" s="77">
        <v>32</v>
      </c>
      <c r="AD13" s="77">
        <v>9</v>
      </c>
      <c r="AE13" s="77">
        <v>26</v>
      </c>
      <c r="AF13" s="77">
        <v>62</v>
      </c>
      <c r="AG13" s="77">
        <v>31</v>
      </c>
      <c r="AH13" s="77">
        <v>21</v>
      </c>
      <c r="AI13" s="77">
        <v>28</v>
      </c>
      <c r="AJ13" s="82">
        <f t="shared" si="0"/>
        <v>2006</v>
      </c>
    </row>
    <row r="14" spans="1:36" ht="12.75" customHeight="1" x14ac:dyDescent="0.2">
      <c r="B14" s="73">
        <v>2007</v>
      </c>
      <c r="C14" s="106">
        <v>1289</v>
      </c>
      <c r="D14" s="77">
        <v>42</v>
      </c>
      <c r="E14" s="77">
        <v>58</v>
      </c>
      <c r="F14" s="77">
        <v>38</v>
      </c>
      <c r="G14" s="77">
        <v>40</v>
      </c>
      <c r="H14" s="77">
        <v>88</v>
      </c>
      <c r="I14" s="77">
        <v>19</v>
      </c>
      <c r="J14" s="77">
        <v>39</v>
      </c>
      <c r="K14" s="77">
        <v>48</v>
      </c>
      <c r="L14" s="77">
        <v>27</v>
      </c>
      <c r="M14" s="77">
        <v>26</v>
      </c>
      <c r="N14" s="77">
        <v>15</v>
      </c>
      <c r="O14" s="77">
        <v>12</v>
      </c>
      <c r="P14" s="77">
        <v>32</v>
      </c>
      <c r="Q14" s="77">
        <v>85</v>
      </c>
      <c r="R14" s="77">
        <v>129</v>
      </c>
      <c r="S14" s="77">
        <v>72</v>
      </c>
      <c r="T14" s="77">
        <v>12</v>
      </c>
      <c r="U14" s="77">
        <v>16</v>
      </c>
      <c r="V14" s="77">
        <v>26</v>
      </c>
      <c r="W14" s="77">
        <v>10</v>
      </c>
      <c r="X14" s="77">
        <v>46</v>
      </c>
      <c r="Y14" s="77">
        <v>67</v>
      </c>
      <c r="Z14" s="77">
        <v>8</v>
      </c>
      <c r="AA14" s="77">
        <v>33</v>
      </c>
      <c r="AB14" s="77">
        <v>34</v>
      </c>
      <c r="AC14" s="77">
        <v>46</v>
      </c>
      <c r="AD14" s="77">
        <v>16</v>
      </c>
      <c r="AE14" s="77">
        <v>41</v>
      </c>
      <c r="AF14" s="77">
        <v>72</v>
      </c>
      <c r="AG14" s="77">
        <v>25</v>
      </c>
      <c r="AH14" s="77">
        <v>33</v>
      </c>
      <c r="AI14" s="77">
        <v>34</v>
      </c>
      <c r="AJ14" s="82">
        <f t="shared" si="0"/>
        <v>2007</v>
      </c>
    </row>
    <row r="15" spans="1:36" ht="12.75" customHeight="1" x14ac:dyDescent="0.2">
      <c r="B15" s="73">
        <v>2008</v>
      </c>
      <c r="C15" s="106">
        <v>1261</v>
      </c>
      <c r="D15" s="77">
        <v>29</v>
      </c>
      <c r="E15" s="77">
        <v>63</v>
      </c>
      <c r="F15" s="77">
        <v>40</v>
      </c>
      <c r="G15" s="77">
        <v>30</v>
      </c>
      <c r="H15" s="77">
        <v>89</v>
      </c>
      <c r="I15" s="77">
        <v>11</v>
      </c>
      <c r="J15" s="77">
        <v>36</v>
      </c>
      <c r="K15" s="77">
        <v>42</v>
      </c>
      <c r="L15" s="77">
        <v>41</v>
      </c>
      <c r="M15" s="77">
        <v>15</v>
      </c>
      <c r="N15" s="77">
        <v>14</v>
      </c>
      <c r="O15" s="77">
        <v>15</v>
      </c>
      <c r="P15" s="77">
        <v>31</v>
      </c>
      <c r="Q15" s="77">
        <v>91</v>
      </c>
      <c r="R15" s="77">
        <v>137</v>
      </c>
      <c r="S15" s="77">
        <v>89</v>
      </c>
      <c r="T15" s="77">
        <v>26</v>
      </c>
      <c r="U15" s="77">
        <v>12</v>
      </c>
      <c r="V15" s="77">
        <v>28</v>
      </c>
      <c r="W15" s="77">
        <v>6</v>
      </c>
      <c r="X15" s="77">
        <v>33</v>
      </c>
      <c r="Y15" s="77">
        <v>64</v>
      </c>
      <c r="Z15" s="77">
        <v>9</v>
      </c>
      <c r="AA15" s="77">
        <v>29</v>
      </c>
      <c r="AB15" s="77">
        <v>49</v>
      </c>
      <c r="AC15" s="77">
        <v>34</v>
      </c>
      <c r="AD15" s="77">
        <v>4</v>
      </c>
      <c r="AE15" s="77">
        <v>27</v>
      </c>
      <c r="AF15" s="77">
        <v>86</v>
      </c>
      <c r="AG15" s="77">
        <v>22</v>
      </c>
      <c r="AH15" s="77">
        <v>30</v>
      </c>
      <c r="AI15" s="77">
        <v>29</v>
      </c>
      <c r="AJ15" s="82">
        <f t="shared" si="0"/>
        <v>2008</v>
      </c>
    </row>
    <row r="16" spans="1:36" ht="12.75" customHeight="1" x14ac:dyDescent="0.2">
      <c r="B16" s="73">
        <v>2009</v>
      </c>
      <c r="C16" s="106">
        <v>1332</v>
      </c>
      <c r="D16" s="77">
        <v>61</v>
      </c>
      <c r="E16" s="77">
        <v>55</v>
      </c>
      <c r="F16" s="77">
        <v>26</v>
      </c>
      <c r="G16" s="77">
        <v>33</v>
      </c>
      <c r="H16" s="77">
        <v>104</v>
      </c>
      <c r="I16" s="77">
        <v>16</v>
      </c>
      <c r="J16" s="77">
        <v>45</v>
      </c>
      <c r="K16" s="77">
        <v>37</v>
      </c>
      <c r="L16" s="77">
        <v>22</v>
      </c>
      <c r="M16" s="77">
        <v>25</v>
      </c>
      <c r="N16" s="77">
        <v>28</v>
      </c>
      <c r="O16" s="77">
        <v>14</v>
      </c>
      <c r="P16" s="77">
        <v>36</v>
      </c>
      <c r="Q16" s="77">
        <v>91</v>
      </c>
      <c r="R16" s="77">
        <v>180</v>
      </c>
      <c r="S16" s="77">
        <v>76</v>
      </c>
      <c r="T16" s="77">
        <v>20</v>
      </c>
      <c r="U16" s="77">
        <v>18</v>
      </c>
      <c r="V16" s="77">
        <v>18</v>
      </c>
      <c r="W16" s="77">
        <v>10</v>
      </c>
      <c r="X16" s="77">
        <v>42</v>
      </c>
      <c r="Y16" s="77">
        <v>64</v>
      </c>
      <c r="Z16" s="77">
        <v>7</v>
      </c>
      <c r="AA16" s="77">
        <v>38</v>
      </c>
      <c r="AB16" s="77">
        <v>38</v>
      </c>
      <c r="AC16" s="77">
        <v>37</v>
      </c>
      <c r="AD16" s="77">
        <v>1</v>
      </c>
      <c r="AE16" s="77">
        <v>27</v>
      </c>
      <c r="AF16" s="77">
        <v>69</v>
      </c>
      <c r="AG16" s="77">
        <v>32</v>
      </c>
      <c r="AH16" s="77">
        <v>27</v>
      </c>
      <c r="AI16" s="77">
        <v>35</v>
      </c>
      <c r="AJ16" s="82">
        <f t="shared" si="0"/>
        <v>2009</v>
      </c>
    </row>
    <row r="17" spans="2:38" ht="12.75" customHeight="1" x14ac:dyDescent="0.2">
      <c r="B17" s="57">
        <v>2010</v>
      </c>
      <c r="C17" s="78">
        <v>1295</v>
      </c>
      <c r="D17" s="77">
        <v>64</v>
      </c>
      <c r="E17" s="77">
        <v>62</v>
      </c>
      <c r="F17" s="77">
        <v>33</v>
      </c>
      <c r="G17" s="77">
        <v>44</v>
      </c>
      <c r="H17" s="77">
        <v>90</v>
      </c>
      <c r="I17" s="77">
        <v>14</v>
      </c>
      <c r="J17" s="77">
        <v>52</v>
      </c>
      <c r="K17" s="77">
        <v>33</v>
      </c>
      <c r="L17" s="77">
        <v>25</v>
      </c>
      <c r="M17" s="77">
        <v>26</v>
      </c>
      <c r="N17" s="77">
        <v>17</v>
      </c>
      <c r="O17" s="77">
        <v>9</v>
      </c>
      <c r="P17" s="77">
        <v>32</v>
      </c>
      <c r="Q17" s="77">
        <v>88</v>
      </c>
      <c r="R17" s="77">
        <v>150</v>
      </c>
      <c r="S17" s="77">
        <v>88</v>
      </c>
      <c r="T17" s="77">
        <v>27</v>
      </c>
      <c r="U17" s="77">
        <v>11</v>
      </c>
      <c r="V17" s="77">
        <v>30</v>
      </c>
      <c r="W17" s="77">
        <v>13</v>
      </c>
      <c r="X17" s="77">
        <v>32</v>
      </c>
      <c r="Y17" s="77">
        <v>66</v>
      </c>
      <c r="Z17" s="77">
        <v>7</v>
      </c>
      <c r="AA17" s="77">
        <v>37</v>
      </c>
      <c r="AB17" s="77">
        <v>35</v>
      </c>
      <c r="AC17" s="77">
        <v>31</v>
      </c>
      <c r="AD17" s="77">
        <v>9</v>
      </c>
      <c r="AE17" s="77">
        <v>34</v>
      </c>
      <c r="AF17" s="77">
        <v>64</v>
      </c>
      <c r="AG17" s="77">
        <v>16</v>
      </c>
      <c r="AH17" s="77">
        <v>23</v>
      </c>
      <c r="AI17" s="77">
        <v>33</v>
      </c>
      <c r="AJ17" s="81">
        <f t="shared" si="0"/>
        <v>2010</v>
      </c>
    </row>
    <row r="18" spans="2:38" ht="12.75" customHeight="1" x14ac:dyDescent="0.2">
      <c r="B18" s="104" t="s">
        <v>90</v>
      </c>
      <c r="C18" s="78">
        <v>1295</v>
      </c>
      <c r="D18" s="102">
        <v>41</v>
      </c>
      <c r="E18" s="102">
        <v>68</v>
      </c>
      <c r="F18" s="102">
        <v>33</v>
      </c>
      <c r="G18" s="102">
        <v>26</v>
      </c>
      <c r="H18" s="102">
        <v>100</v>
      </c>
      <c r="I18" s="102">
        <v>6</v>
      </c>
      <c r="J18" s="102">
        <v>44</v>
      </c>
      <c r="K18" s="102">
        <v>39</v>
      </c>
      <c r="L18" s="102">
        <v>35</v>
      </c>
      <c r="M18" s="102">
        <v>14</v>
      </c>
      <c r="N18" s="102">
        <v>23</v>
      </c>
      <c r="O18" s="102">
        <v>19</v>
      </c>
      <c r="P18" s="102">
        <v>18</v>
      </c>
      <c r="Q18" s="102">
        <v>83</v>
      </c>
      <c r="R18" s="102">
        <v>174</v>
      </c>
      <c r="S18" s="102">
        <v>78</v>
      </c>
      <c r="T18" s="102">
        <v>26</v>
      </c>
      <c r="U18" s="102">
        <v>22</v>
      </c>
      <c r="V18" s="102">
        <v>24</v>
      </c>
      <c r="W18" s="102">
        <v>4</v>
      </c>
      <c r="X18" s="102">
        <v>38</v>
      </c>
      <c r="Y18" s="102">
        <v>72</v>
      </c>
      <c r="Z18" s="102">
        <v>7</v>
      </c>
      <c r="AA18" s="102">
        <v>33</v>
      </c>
      <c r="AB18" s="102">
        <v>43</v>
      </c>
      <c r="AC18" s="102">
        <v>55</v>
      </c>
      <c r="AD18" s="102">
        <v>9</v>
      </c>
      <c r="AE18" s="102">
        <v>32</v>
      </c>
      <c r="AF18" s="102">
        <v>57</v>
      </c>
      <c r="AG18" s="102">
        <v>14</v>
      </c>
      <c r="AH18" s="102">
        <v>25</v>
      </c>
      <c r="AI18" s="102">
        <v>33</v>
      </c>
      <c r="AJ18" s="81" t="str">
        <f t="shared" si="0"/>
        <v>2011 - old coding rules (est'd)</v>
      </c>
    </row>
    <row r="19" spans="2:38" ht="12.75" customHeight="1" x14ac:dyDescent="0.2">
      <c r="B19" s="104" t="s">
        <v>92</v>
      </c>
      <c r="C19" s="78">
        <v>1247</v>
      </c>
      <c r="D19" s="122">
        <v>42</v>
      </c>
      <c r="E19" s="122">
        <v>50</v>
      </c>
      <c r="F19" s="122">
        <v>25</v>
      </c>
      <c r="G19" s="122">
        <v>28</v>
      </c>
      <c r="H19" s="122">
        <v>102</v>
      </c>
      <c r="I19" s="122">
        <v>10</v>
      </c>
      <c r="J19" s="122">
        <v>44</v>
      </c>
      <c r="K19" s="122">
        <v>46</v>
      </c>
      <c r="L19" s="122">
        <v>23</v>
      </c>
      <c r="M19" s="122">
        <v>22</v>
      </c>
      <c r="N19" s="122">
        <v>15</v>
      </c>
      <c r="O19" s="122">
        <v>18</v>
      </c>
      <c r="P19" s="122">
        <v>41</v>
      </c>
      <c r="Q19" s="122">
        <v>64</v>
      </c>
      <c r="R19" s="122">
        <v>139</v>
      </c>
      <c r="S19" s="122">
        <v>80</v>
      </c>
      <c r="T19" s="122">
        <v>21</v>
      </c>
      <c r="U19" s="122">
        <v>11</v>
      </c>
      <c r="V19" s="122">
        <v>19</v>
      </c>
      <c r="W19" s="122">
        <v>11</v>
      </c>
      <c r="X19" s="122">
        <v>23</v>
      </c>
      <c r="Y19" s="122">
        <v>73</v>
      </c>
      <c r="Z19" s="122">
        <v>7</v>
      </c>
      <c r="AA19" s="122">
        <v>44</v>
      </c>
      <c r="AB19" s="122">
        <v>45</v>
      </c>
      <c r="AC19" s="122">
        <v>41</v>
      </c>
      <c r="AD19" s="122">
        <v>7</v>
      </c>
      <c r="AE19" s="122">
        <v>29</v>
      </c>
      <c r="AF19" s="122">
        <v>82</v>
      </c>
      <c r="AG19" s="122">
        <v>29</v>
      </c>
      <c r="AH19" s="122">
        <v>29</v>
      </c>
      <c r="AI19" s="122">
        <v>27</v>
      </c>
      <c r="AJ19" s="81" t="str">
        <f t="shared" si="0"/>
        <v>2012 - old coding rules (est'd)</v>
      </c>
    </row>
    <row r="20" spans="2:38" ht="12.75" customHeight="1" x14ac:dyDescent="0.2">
      <c r="B20" s="104" t="s">
        <v>118</v>
      </c>
      <c r="C20" s="78">
        <v>1280</v>
      </c>
      <c r="D20" s="123">
        <v>60</v>
      </c>
      <c r="E20" s="123">
        <v>59</v>
      </c>
      <c r="F20" s="123">
        <v>23</v>
      </c>
      <c r="G20" s="123">
        <v>25</v>
      </c>
      <c r="H20" s="123">
        <v>104</v>
      </c>
      <c r="I20" s="123">
        <v>14</v>
      </c>
      <c r="J20" s="123">
        <v>43</v>
      </c>
      <c r="K20" s="123">
        <v>28</v>
      </c>
      <c r="L20" s="123">
        <v>33</v>
      </c>
      <c r="M20" s="123">
        <v>26</v>
      </c>
      <c r="N20" s="123">
        <v>22</v>
      </c>
      <c r="O20" s="123">
        <v>20</v>
      </c>
      <c r="P20" s="123">
        <v>24</v>
      </c>
      <c r="Q20" s="123">
        <v>69</v>
      </c>
      <c r="R20" s="123">
        <v>159</v>
      </c>
      <c r="S20" s="123">
        <v>64</v>
      </c>
      <c r="T20" s="123">
        <v>22</v>
      </c>
      <c r="U20" s="123">
        <v>24</v>
      </c>
      <c r="V20" s="123">
        <v>17</v>
      </c>
      <c r="W20" s="123">
        <v>16</v>
      </c>
      <c r="X20" s="123">
        <v>35</v>
      </c>
      <c r="Y20" s="123">
        <v>75</v>
      </c>
      <c r="Z20" s="123">
        <v>11</v>
      </c>
      <c r="AA20" s="123">
        <v>35</v>
      </c>
      <c r="AB20" s="123">
        <v>46</v>
      </c>
      <c r="AC20" s="123">
        <v>33</v>
      </c>
      <c r="AD20" s="123">
        <v>4</v>
      </c>
      <c r="AE20" s="123">
        <v>27</v>
      </c>
      <c r="AF20" s="123">
        <v>80</v>
      </c>
      <c r="AG20" s="123">
        <v>18</v>
      </c>
      <c r="AH20" s="123">
        <v>36</v>
      </c>
      <c r="AI20" s="123">
        <v>28</v>
      </c>
      <c r="AJ20" s="81" t="str">
        <f t="shared" si="0"/>
        <v>2013 - old coding rules (est'd)</v>
      </c>
    </row>
    <row r="21" spans="2:38" ht="12.75" customHeight="1" x14ac:dyDescent="0.2">
      <c r="B21" s="104" t="s">
        <v>123</v>
      </c>
      <c r="C21" s="78">
        <v>1320</v>
      </c>
      <c r="D21" s="123">
        <v>56</v>
      </c>
      <c r="E21" s="123">
        <v>71</v>
      </c>
      <c r="F21" s="123">
        <v>26</v>
      </c>
      <c r="G21" s="123">
        <v>26</v>
      </c>
      <c r="H21" s="123">
        <v>113</v>
      </c>
      <c r="I21" s="123">
        <v>4</v>
      </c>
      <c r="J21" s="123">
        <v>41</v>
      </c>
      <c r="K21" s="123">
        <v>47</v>
      </c>
      <c r="L21" s="123">
        <v>25</v>
      </c>
      <c r="M21" s="123">
        <v>23</v>
      </c>
      <c r="N21" s="123">
        <v>16</v>
      </c>
      <c r="O21" s="123">
        <v>22</v>
      </c>
      <c r="P21" s="123">
        <v>28</v>
      </c>
      <c r="Q21" s="123">
        <v>84</v>
      </c>
      <c r="R21" s="123">
        <v>152</v>
      </c>
      <c r="S21" s="123">
        <v>64</v>
      </c>
      <c r="T21" s="123">
        <v>24</v>
      </c>
      <c r="U21" s="123">
        <v>12</v>
      </c>
      <c r="V21" s="123">
        <v>33</v>
      </c>
      <c r="W21" s="123">
        <v>16</v>
      </c>
      <c r="X21" s="123">
        <v>28</v>
      </c>
      <c r="Y21" s="123">
        <v>88</v>
      </c>
      <c r="Z21" s="123">
        <v>7</v>
      </c>
      <c r="AA21" s="123">
        <v>28</v>
      </c>
      <c r="AB21" s="123">
        <v>41</v>
      </c>
      <c r="AC21" s="123">
        <v>33</v>
      </c>
      <c r="AD21" s="123">
        <v>12</v>
      </c>
      <c r="AE21" s="123">
        <v>36</v>
      </c>
      <c r="AF21" s="123">
        <v>80</v>
      </c>
      <c r="AG21" s="123">
        <v>24</v>
      </c>
      <c r="AH21" s="123">
        <v>26</v>
      </c>
      <c r="AI21" s="123">
        <v>34</v>
      </c>
      <c r="AJ21" s="81" t="str">
        <f t="shared" si="0"/>
        <v>2014 - old coding rules (est'd)</v>
      </c>
    </row>
    <row r="22" spans="2:38" ht="12.75" customHeight="1" x14ac:dyDescent="0.2">
      <c r="B22" s="104" t="s">
        <v>133</v>
      </c>
      <c r="C22" s="78">
        <v>1402</v>
      </c>
      <c r="D22" s="123">
        <v>42</v>
      </c>
      <c r="E22" s="123">
        <v>65</v>
      </c>
      <c r="F22" s="123">
        <v>28</v>
      </c>
      <c r="G22" s="123">
        <v>32</v>
      </c>
      <c r="H22" s="123">
        <v>99</v>
      </c>
      <c r="I22" s="123">
        <v>15</v>
      </c>
      <c r="J22" s="123">
        <v>54</v>
      </c>
      <c r="K22" s="123">
        <v>42</v>
      </c>
      <c r="L22" s="123">
        <v>34</v>
      </c>
      <c r="M22" s="123">
        <v>28</v>
      </c>
      <c r="N22" s="123">
        <v>22</v>
      </c>
      <c r="O22" s="123">
        <v>14</v>
      </c>
      <c r="P22" s="123">
        <v>29</v>
      </c>
      <c r="Q22" s="123">
        <v>101</v>
      </c>
      <c r="R22" s="123">
        <v>183</v>
      </c>
      <c r="S22" s="123">
        <v>67</v>
      </c>
      <c r="T22" s="123">
        <v>30</v>
      </c>
      <c r="U22" s="123">
        <v>18</v>
      </c>
      <c r="V22" s="123">
        <v>19</v>
      </c>
      <c r="W22" s="123">
        <v>7</v>
      </c>
      <c r="X22" s="123">
        <v>41</v>
      </c>
      <c r="Y22" s="123">
        <v>113</v>
      </c>
      <c r="Z22" s="123">
        <v>5</v>
      </c>
      <c r="AA22" s="123">
        <v>35</v>
      </c>
      <c r="AB22" s="123">
        <v>30</v>
      </c>
      <c r="AC22" s="123">
        <v>33</v>
      </c>
      <c r="AD22" s="123">
        <v>14</v>
      </c>
      <c r="AE22" s="123">
        <v>33</v>
      </c>
      <c r="AF22" s="123">
        <v>90</v>
      </c>
      <c r="AG22" s="123">
        <v>27</v>
      </c>
      <c r="AH22" s="123">
        <v>16</v>
      </c>
      <c r="AI22" s="123">
        <v>36</v>
      </c>
      <c r="AJ22" s="81" t="str">
        <f t="shared" si="0"/>
        <v>2015 - old coding rules (est'd)</v>
      </c>
    </row>
    <row r="23" spans="2:38" ht="12.75" customHeight="1" x14ac:dyDescent="0.2">
      <c r="B23" s="104" t="s">
        <v>136</v>
      </c>
      <c r="C23" s="78">
        <v>1553</v>
      </c>
      <c r="D23" s="123">
        <v>49</v>
      </c>
      <c r="E23" s="123">
        <v>72</v>
      </c>
      <c r="F23" s="123">
        <v>49</v>
      </c>
      <c r="G23" s="123">
        <v>36</v>
      </c>
      <c r="H23" s="123">
        <v>108</v>
      </c>
      <c r="I23" s="123">
        <v>11</v>
      </c>
      <c r="J23" s="123">
        <v>51</v>
      </c>
      <c r="K23" s="123">
        <v>41</v>
      </c>
      <c r="L23" s="123">
        <v>40</v>
      </c>
      <c r="M23" s="123">
        <v>37</v>
      </c>
      <c r="N23" s="123">
        <v>31</v>
      </c>
      <c r="O23" s="123">
        <v>25</v>
      </c>
      <c r="P23" s="123">
        <v>54</v>
      </c>
      <c r="Q23" s="123">
        <v>95</v>
      </c>
      <c r="R23" s="123">
        <v>183</v>
      </c>
      <c r="S23" s="123">
        <v>87</v>
      </c>
      <c r="T23" s="123">
        <v>19</v>
      </c>
      <c r="U23" s="123">
        <v>22</v>
      </c>
      <c r="V23" s="123">
        <v>24</v>
      </c>
      <c r="W23" s="123">
        <v>7</v>
      </c>
      <c r="X23" s="123">
        <v>39</v>
      </c>
      <c r="Y23" s="123">
        <v>96</v>
      </c>
      <c r="Z23" s="123">
        <v>9</v>
      </c>
      <c r="AA23" s="123">
        <v>45</v>
      </c>
      <c r="AB23" s="123">
        <v>48</v>
      </c>
      <c r="AC23" s="123">
        <v>44</v>
      </c>
      <c r="AD23" s="123">
        <v>5</v>
      </c>
      <c r="AE23" s="123">
        <v>30</v>
      </c>
      <c r="AF23" s="123">
        <v>99</v>
      </c>
      <c r="AG23" s="123">
        <v>35</v>
      </c>
      <c r="AH23" s="123">
        <v>36</v>
      </c>
      <c r="AI23" s="123">
        <v>26</v>
      </c>
      <c r="AJ23" s="81" t="str">
        <f t="shared" si="0"/>
        <v>2016 - old coding rules (est'd)</v>
      </c>
    </row>
    <row r="24" spans="2:38" ht="12.75" customHeight="1" x14ac:dyDescent="0.2">
      <c r="B24" s="104" t="s">
        <v>141</v>
      </c>
      <c r="C24" s="78">
        <v>1579</v>
      </c>
      <c r="D24" s="123">
        <v>47</v>
      </c>
      <c r="E24" s="123">
        <v>53</v>
      </c>
      <c r="F24" s="123">
        <v>30</v>
      </c>
      <c r="G24" s="123">
        <v>26</v>
      </c>
      <c r="H24" s="123">
        <v>114</v>
      </c>
      <c r="I24" s="123">
        <v>17</v>
      </c>
      <c r="J24" s="123">
        <v>58</v>
      </c>
      <c r="K24" s="123">
        <v>39</v>
      </c>
      <c r="L24" s="123">
        <v>31</v>
      </c>
      <c r="M24" s="123">
        <v>30</v>
      </c>
      <c r="N24" s="123">
        <v>24</v>
      </c>
      <c r="O24" s="123">
        <v>31</v>
      </c>
      <c r="P24" s="123">
        <v>42</v>
      </c>
      <c r="Q24" s="123">
        <v>102</v>
      </c>
      <c r="R24" s="123">
        <v>166</v>
      </c>
      <c r="S24" s="123">
        <v>89</v>
      </c>
      <c r="T24" s="123">
        <v>27</v>
      </c>
      <c r="U24" s="123">
        <v>19</v>
      </c>
      <c r="V24" s="123">
        <v>29</v>
      </c>
      <c r="W24" s="123">
        <v>17</v>
      </c>
      <c r="X24" s="123">
        <v>41</v>
      </c>
      <c r="Y24" s="123">
        <v>110</v>
      </c>
      <c r="Z24" s="123">
        <v>9</v>
      </c>
      <c r="AA24" s="123">
        <v>52</v>
      </c>
      <c r="AB24" s="123">
        <v>54</v>
      </c>
      <c r="AC24" s="123">
        <v>48</v>
      </c>
      <c r="AD24" s="123">
        <v>7</v>
      </c>
      <c r="AE24" s="123">
        <v>44</v>
      </c>
      <c r="AF24" s="123">
        <v>118</v>
      </c>
      <c r="AG24" s="123">
        <v>24</v>
      </c>
      <c r="AH24" s="123">
        <v>36</v>
      </c>
      <c r="AI24" s="123">
        <v>45</v>
      </c>
      <c r="AJ24" s="81" t="str">
        <f t="shared" si="0"/>
        <v>2017 - old coding rules (est'd)</v>
      </c>
    </row>
    <row r="25" spans="2:38" ht="12.75" customHeight="1" x14ac:dyDescent="0.2">
      <c r="B25" s="104" t="s">
        <v>144</v>
      </c>
      <c r="C25" s="32">
        <v>1536</v>
      </c>
      <c r="D25" s="123">
        <v>49</v>
      </c>
      <c r="E25" s="123">
        <v>75</v>
      </c>
      <c r="F25" s="123">
        <v>32</v>
      </c>
      <c r="G25" s="123">
        <v>37</v>
      </c>
      <c r="H25" s="123">
        <v>110</v>
      </c>
      <c r="I25" s="123">
        <v>12</v>
      </c>
      <c r="J25" s="123">
        <v>59</v>
      </c>
      <c r="K25" s="123">
        <v>41</v>
      </c>
      <c r="L25" s="123">
        <v>42</v>
      </c>
      <c r="M25" s="123">
        <v>16</v>
      </c>
      <c r="N25" s="123">
        <v>21</v>
      </c>
      <c r="O25" s="123">
        <v>20</v>
      </c>
      <c r="P25" s="123">
        <v>43</v>
      </c>
      <c r="Q25" s="123">
        <v>101</v>
      </c>
      <c r="R25" s="123">
        <v>204</v>
      </c>
      <c r="S25" s="123">
        <v>108</v>
      </c>
      <c r="T25" s="123">
        <v>25</v>
      </c>
      <c r="U25" s="123">
        <v>13</v>
      </c>
      <c r="V25" s="123">
        <v>22</v>
      </c>
      <c r="W25" s="123">
        <v>7</v>
      </c>
      <c r="X25" s="123">
        <v>33</v>
      </c>
      <c r="Y25" s="123">
        <v>86</v>
      </c>
      <c r="Z25" s="123">
        <v>6</v>
      </c>
      <c r="AA25" s="123">
        <v>63</v>
      </c>
      <c r="AB25" s="123">
        <v>48</v>
      </c>
      <c r="AC25" s="123">
        <v>39</v>
      </c>
      <c r="AD25" s="123">
        <v>10</v>
      </c>
      <c r="AE25" s="123">
        <v>38</v>
      </c>
      <c r="AF25" s="123">
        <v>98</v>
      </c>
      <c r="AG25" s="123">
        <v>25</v>
      </c>
      <c r="AH25" s="123">
        <v>20</v>
      </c>
      <c r="AI25" s="123">
        <v>33</v>
      </c>
      <c r="AJ25" s="81" t="str">
        <f t="shared" si="0"/>
        <v>2018 - old coding rules (est'd)</v>
      </c>
    </row>
    <row r="26" spans="2:38" ht="12.75" customHeight="1" x14ac:dyDescent="0.2">
      <c r="B26" s="104" t="s">
        <v>161</v>
      </c>
      <c r="C26" s="129">
        <v>1745</v>
      </c>
      <c r="D26" s="123">
        <v>59</v>
      </c>
      <c r="E26" s="123">
        <v>61</v>
      </c>
      <c r="F26" s="123">
        <v>50</v>
      </c>
      <c r="G26" s="123">
        <v>31</v>
      </c>
      <c r="H26" s="123">
        <v>120</v>
      </c>
      <c r="I26" s="123">
        <v>24</v>
      </c>
      <c r="J26" s="123">
        <v>44</v>
      </c>
      <c r="K26" s="123">
        <v>70</v>
      </c>
      <c r="L26" s="123">
        <v>44</v>
      </c>
      <c r="M26" s="123">
        <v>29</v>
      </c>
      <c r="N26" s="123">
        <v>26</v>
      </c>
      <c r="O26" s="123">
        <v>27</v>
      </c>
      <c r="P26" s="123">
        <v>49</v>
      </c>
      <c r="Q26" s="123">
        <v>121</v>
      </c>
      <c r="R26" s="123">
        <v>201</v>
      </c>
      <c r="S26" s="123">
        <v>106</v>
      </c>
      <c r="T26" s="123">
        <v>39</v>
      </c>
      <c r="U26" s="123">
        <v>20</v>
      </c>
      <c r="V26" s="123">
        <v>37</v>
      </c>
      <c r="W26" s="123">
        <v>16</v>
      </c>
      <c r="X26" s="123">
        <v>49</v>
      </c>
      <c r="Y26" s="123">
        <v>122</v>
      </c>
      <c r="Z26" s="123">
        <v>9</v>
      </c>
      <c r="AA26" s="123">
        <v>52</v>
      </c>
      <c r="AB26" s="123">
        <v>44</v>
      </c>
      <c r="AC26" s="123">
        <v>43</v>
      </c>
      <c r="AD26" s="123">
        <v>8</v>
      </c>
      <c r="AE26" s="123">
        <v>34</v>
      </c>
      <c r="AF26" s="123">
        <v>100</v>
      </c>
      <c r="AG26" s="123">
        <v>32</v>
      </c>
      <c r="AH26" s="123">
        <v>33</v>
      </c>
      <c r="AI26" s="123">
        <v>45</v>
      </c>
      <c r="AJ26" s="81" t="str">
        <f t="shared" si="0"/>
        <v>2019 - old coding rules (est'd)</v>
      </c>
    </row>
    <row r="27" spans="2:38" ht="12.75" customHeight="1" x14ac:dyDescent="0.2">
      <c r="B27" s="104" t="s">
        <v>162</v>
      </c>
      <c r="C27" s="129">
        <v>1679</v>
      </c>
      <c r="D27" s="123">
        <v>59</v>
      </c>
      <c r="E27" s="123">
        <v>65</v>
      </c>
      <c r="F27" s="123">
        <v>38</v>
      </c>
      <c r="G27" s="123">
        <v>33</v>
      </c>
      <c r="H27" s="123">
        <v>113</v>
      </c>
      <c r="I27" s="123">
        <v>23</v>
      </c>
      <c r="J27" s="123">
        <v>54</v>
      </c>
      <c r="K27" s="123">
        <v>74</v>
      </c>
      <c r="L27" s="123">
        <v>45</v>
      </c>
      <c r="M27" s="123">
        <v>41</v>
      </c>
      <c r="N27" s="123">
        <v>18</v>
      </c>
      <c r="O27" s="123">
        <v>15</v>
      </c>
      <c r="P27" s="123">
        <v>45</v>
      </c>
      <c r="Q27" s="123">
        <v>101</v>
      </c>
      <c r="R27" s="123">
        <v>197</v>
      </c>
      <c r="S27" s="123">
        <v>99</v>
      </c>
      <c r="T27" s="123">
        <v>30</v>
      </c>
      <c r="U27" s="123">
        <v>26</v>
      </c>
      <c r="V27" s="123">
        <v>31</v>
      </c>
      <c r="W27" s="123">
        <v>14</v>
      </c>
      <c r="X27" s="123">
        <v>41</v>
      </c>
      <c r="Y27" s="123">
        <v>98</v>
      </c>
      <c r="Z27" s="123">
        <v>16</v>
      </c>
      <c r="AA27" s="123">
        <v>70</v>
      </c>
      <c r="AB27" s="123">
        <v>40</v>
      </c>
      <c r="AC27" s="123">
        <v>46</v>
      </c>
      <c r="AD27" s="123">
        <v>5</v>
      </c>
      <c r="AE27" s="123">
        <v>37</v>
      </c>
      <c r="AF27" s="123">
        <v>95</v>
      </c>
      <c r="AG27" s="123">
        <v>28</v>
      </c>
      <c r="AH27" s="123">
        <v>37</v>
      </c>
      <c r="AI27" s="123">
        <v>45</v>
      </c>
      <c r="AJ27" s="81" t="str">
        <f t="shared" si="0"/>
        <v>2020 - old coding rules (est'd)</v>
      </c>
    </row>
    <row r="28" spans="2:38" ht="6" customHeight="1" x14ac:dyDescent="0.2">
      <c r="B28" s="100"/>
      <c r="C28" s="80"/>
      <c r="AJ28" s="97"/>
    </row>
    <row r="29" spans="2:38" ht="6" customHeight="1" x14ac:dyDescent="0.2">
      <c r="B29" s="104"/>
      <c r="C29" s="78"/>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81"/>
    </row>
    <row r="30" spans="2:38" ht="12.75" customHeight="1" x14ac:dyDescent="0.2">
      <c r="B30" s="107" t="s">
        <v>73</v>
      </c>
      <c r="C30" s="105">
        <v>1657</v>
      </c>
      <c r="D30" s="130">
        <v>66</v>
      </c>
      <c r="E30" s="130">
        <v>84</v>
      </c>
      <c r="F30" s="130">
        <v>36</v>
      </c>
      <c r="G30" s="130">
        <v>34</v>
      </c>
      <c r="H30" s="130">
        <v>108</v>
      </c>
      <c r="I30" s="130">
        <v>7</v>
      </c>
      <c r="J30" s="130">
        <v>48</v>
      </c>
      <c r="K30" s="130">
        <v>66</v>
      </c>
      <c r="L30" s="130">
        <v>51</v>
      </c>
      <c r="M30" s="130">
        <v>21</v>
      </c>
      <c r="N30" s="130">
        <v>23</v>
      </c>
      <c r="O30" s="130">
        <v>21</v>
      </c>
      <c r="P30" s="130">
        <v>24</v>
      </c>
      <c r="Q30" s="130">
        <v>97</v>
      </c>
      <c r="R30" s="130">
        <v>282</v>
      </c>
      <c r="S30" s="130">
        <v>96</v>
      </c>
      <c r="T30" s="130">
        <v>32</v>
      </c>
      <c r="U30" s="130">
        <v>22</v>
      </c>
      <c r="V30" s="130">
        <v>33</v>
      </c>
      <c r="W30" s="130">
        <v>6</v>
      </c>
      <c r="X30" s="130">
        <v>55</v>
      </c>
      <c r="Y30" s="130">
        <v>79</v>
      </c>
      <c r="Z30" s="130">
        <v>7</v>
      </c>
      <c r="AA30" s="130">
        <v>36</v>
      </c>
      <c r="AB30" s="130">
        <v>56</v>
      </c>
      <c r="AC30" s="130">
        <v>57</v>
      </c>
      <c r="AD30" s="130">
        <v>10</v>
      </c>
      <c r="AE30" s="130">
        <v>44</v>
      </c>
      <c r="AF30" s="130">
        <v>73</v>
      </c>
      <c r="AG30" s="130">
        <v>14</v>
      </c>
      <c r="AH30" s="130">
        <v>33</v>
      </c>
      <c r="AI30" s="130">
        <v>36</v>
      </c>
      <c r="AJ30" s="103" t="str">
        <f t="shared" ref="AJ30:AJ39" si="1">B30</f>
        <v>2011 - new coding rules</v>
      </c>
      <c r="AL30" s="68"/>
    </row>
    <row r="31" spans="2:38" ht="12.75" customHeight="1" x14ac:dyDescent="0.2">
      <c r="B31" s="107" t="s">
        <v>91</v>
      </c>
      <c r="C31" s="105">
        <v>1629</v>
      </c>
      <c r="D31" s="122">
        <v>54</v>
      </c>
      <c r="E31" s="122">
        <v>57</v>
      </c>
      <c r="F31" s="122">
        <v>31</v>
      </c>
      <c r="G31" s="122">
        <v>33</v>
      </c>
      <c r="H31" s="122">
        <v>129</v>
      </c>
      <c r="I31" s="122">
        <v>11</v>
      </c>
      <c r="J31" s="122">
        <v>47</v>
      </c>
      <c r="K31" s="122">
        <v>76</v>
      </c>
      <c r="L31" s="122">
        <v>37</v>
      </c>
      <c r="M31" s="122">
        <v>24</v>
      </c>
      <c r="N31" s="122">
        <v>18</v>
      </c>
      <c r="O31" s="122">
        <v>22</v>
      </c>
      <c r="P31" s="122">
        <v>45</v>
      </c>
      <c r="Q31" s="122">
        <v>75</v>
      </c>
      <c r="R31" s="122">
        <v>224</v>
      </c>
      <c r="S31" s="122">
        <v>95</v>
      </c>
      <c r="T31" s="122">
        <v>29</v>
      </c>
      <c r="U31" s="122">
        <v>15</v>
      </c>
      <c r="V31" s="122">
        <v>26</v>
      </c>
      <c r="W31" s="122">
        <v>11</v>
      </c>
      <c r="X31" s="122">
        <v>37</v>
      </c>
      <c r="Y31" s="122">
        <v>97</v>
      </c>
      <c r="Z31" s="122">
        <v>7</v>
      </c>
      <c r="AA31" s="122">
        <v>52</v>
      </c>
      <c r="AB31" s="122">
        <v>65</v>
      </c>
      <c r="AC31" s="122">
        <v>44</v>
      </c>
      <c r="AD31" s="122">
        <v>8</v>
      </c>
      <c r="AE31" s="122">
        <v>38</v>
      </c>
      <c r="AF31" s="122">
        <v>107</v>
      </c>
      <c r="AG31" s="122">
        <v>33</v>
      </c>
      <c r="AH31" s="122">
        <v>47</v>
      </c>
      <c r="AI31" s="122">
        <v>35</v>
      </c>
      <c r="AJ31" s="103" t="str">
        <f t="shared" si="1"/>
        <v>2012 - new coding rules</v>
      </c>
      <c r="AL31" s="68"/>
    </row>
    <row r="32" spans="2:38" ht="12.75" customHeight="1" x14ac:dyDescent="0.2">
      <c r="B32" s="107" t="s">
        <v>119</v>
      </c>
      <c r="C32" s="105">
        <v>1664</v>
      </c>
      <c r="D32" s="123">
        <v>85</v>
      </c>
      <c r="E32" s="123">
        <v>77</v>
      </c>
      <c r="F32" s="123">
        <v>28</v>
      </c>
      <c r="G32" s="123">
        <v>33</v>
      </c>
      <c r="H32" s="123">
        <v>134</v>
      </c>
      <c r="I32" s="123">
        <v>20</v>
      </c>
      <c r="J32" s="123">
        <v>52</v>
      </c>
      <c r="K32" s="123">
        <v>47</v>
      </c>
      <c r="L32" s="123">
        <v>44</v>
      </c>
      <c r="M32" s="123">
        <v>26</v>
      </c>
      <c r="N32" s="123">
        <v>26</v>
      </c>
      <c r="O32" s="123">
        <v>24</v>
      </c>
      <c r="P32" s="123">
        <v>31</v>
      </c>
      <c r="Q32" s="123">
        <v>83</v>
      </c>
      <c r="R32" s="123">
        <v>239</v>
      </c>
      <c r="S32" s="123">
        <v>78</v>
      </c>
      <c r="T32" s="123">
        <v>30</v>
      </c>
      <c r="U32" s="123">
        <v>28</v>
      </c>
      <c r="V32" s="123">
        <v>23</v>
      </c>
      <c r="W32" s="123">
        <v>18</v>
      </c>
      <c r="X32" s="123">
        <v>40</v>
      </c>
      <c r="Y32" s="123">
        <v>102</v>
      </c>
      <c r="Z32" s="123">
        <v>12</v>
      </c>
      <c r="AA32" s="123">
        <v>38</v>
      </c>
      <c r="AB32" s="123">
        <v>59</v>
      </c>
      <c r="AC32" s="123">
        <v>36</v>
      </c>
      <c r="AD32" s="123">
        <v>4</v>
      </c>
      <c r="AE32" s="123">
        <v>37</v>
      </c>
      <c r="AF32" s="123">
        <v>111</v>
      </c>
      <c r="AG32" s="123">
        <v>22</v>
      </c>
      <c r="AH32" s="123">
        <v>41</v>
      </c>
      <c r="AI32" s="123">
        <v>36</v>
      </c>
      <c r="AJ32" s="103" t="str">
        <f t="shared" si="1"/>
        <v>2013 - new coding rules</v>
      </c>
      <c r="AL32" s="68"/>
    </row>
    <row r="33" spans="2:38" ht="12.75" customHeight="1" x14ac:dyDescent="0.2">
      <c r="B33" s="107" t="s">
        <v>124</v>
      </c>
      <c r="C33" s="105">
        <v>1750</v>
      </c>
      <c r="D33" s="123">
        <v>78</v>
      </c>
      <c r="E33" s="123">
        <v>78</v>
      </c>
      <c r="F33" s="123">
        <v>31</v>
      </c>
      <c r="G33" s="123">
        <v>31</v>
      </c>
      <c r="H33" s="123">
        <v>159</v>
      </c>
      <c r="I33" s="123">
        <v>9</v>
      </c>
      <c r="J33" s="123">
        <v>49</v>
      </c>
      <c r="K33" s="123">
        <v>66</v>
      </c>
      <c r="L33" s="123">
        <v>41</v>
      </c>
      <c r="M33" s="123">
        <v>24</v>
      </c>
      <c r="N33" s="123">
        <v>23</v>
      </c>
      <c r="O33" s="123">
        <v>26</v>
      </c>
      <c r="P33" s="123">
        <v>35</v>
      </c>
      <c r="Q33" s="123">
        <v>107</v>
      </c>
      <c r="R33" s="123">
        <v>224</v>
      </c>
      <c r="S33" s="123">
        <v>78</v>
      </c>
      <c r="T33" s="123">
        <v>38</v>
      </c>
      <c r="U33" s="123">
        <v>14</v>
      </c>
      <c r="V33" s="123">
        <v>34</v>
      </c>
      <c r="W33" s="123">
        <v>18</v>
      </c>
      <c r="X33" s="123">
        <v>41</v>
      </c>
      <c r="Y33" s="123">
        <v>111</v>
      </c>
      <c r="Z33" s="123">
        <v>7</v>
      </c>
      <c r="AA33" s="123">
        <v>30</v>
      </c>
      <c r="AB33" s="123">
        <v>59</v>
      </c>
      <c r="AC33" s="123">
        <v>43</v>
      </c>
      <c r="AD33" s="123">
        <v>15</v>
      </c>
      <c r="AE33" s="123">
        <v>44</v>
      </c>
      <c r="AF33" s="123">
        <v>116</v>
      </c>
      <c r="AG33" s="123">
        <v>33</v>
      </c>
      <c r="AH33" s="123">
        <v>40</v>
      </c>
      <c r="AI33" s="123">
        <v>48</v>
      </c>
      <c r="AJ33" s="103" t="str">
        <f t="shared" si="1"/>
        <v>2014 - new coding rules</v>
      </c>
      <c r="AL33" s="68"/>
    </row>
    <row r="34" spans="2:38" ht="12.75" customHeight="1" x14ac:dyDescent="0.2">
      <c r="B34" s="107" t="s">
        <v>134</v>
      </c>
      <c r="C34" s="105">
        <v>1892</v>
      </c>
      <c r="D34" s="123">
        <v>76</v>
      </c>
      <c r="E34" s="123">
        <v>74</v>
      </c>
      <c r="F34" s="123">
        <v>42</v>
      </c>
      <c r="G34" s="123">
        <v>35</v>
      </c>
      <c r="H34" s="123">
        <v>141</v>
      </c>
      <c r="I34" s="123">
        <v>19</v>
      </c>
      <c r="J34" s="123">
        <v>63</v>
      </c>
      <c r="K34" s="123">
        <v>64</v>
      </c>
      <c r="L34" s="123">
        <v>47</v>
      </c>
      <c r="M34" s="123">
        <v>34</v>
      </c>
      <c r="N34" s="123">
        <v>29</v>
      </c>
      <c r="O34" s="123">
        <v>18</v>
      </c>
      <c r="P34" s="123">
        <v>42</v>
      </c>
      <c r="Q34" s="123">
        <v>131</v>
      </c>
      <c r="R34" s="123">
        <v>289</v>
      </c>
      <c r="S34" s="123">
        <v>83</v>
      </c>
      <c r="T34" s="123">
        <v>43</v>
      </c>
      <c r="U34" s="123">
        <v>26</v>
      </c>
      <c r="V34" s="123">
        <v>27</v>
      </c>
      <c r="W34" s="123">
        <v>10</v>
      </c>
      <c r="X34" s="123">
        <v>53</v>
      </c>
      <c r="Y34" s="123">
        <v>136</v>
      </c>
      <c r="Z34" s="123">
        <v>7</v>
      </c>
      <c r="AA34" s="123">
        <v>41</v>
      </c>
      <c r="AB34" s="123">
        <v>45</v>
      </c>
      <c r="AC34" s="123">
        <v>40</v>
      </c>
      <c r="AD34" s="123">
        <v>15</v>
      </c>
      <c r="AE34" s="123">
        <v>49</v>
      </c>
      <c r="AF34" s="123">
        <v>108</v>
      </c>
      <c r="AG34" s="123">
        <v>34</v>
      </c>
      <c r="AH34" s="123">
        <v>25</v>
      </c>
      <c r="AI34" s="123">
        <v>46</v>
      </c>
      <c r="AJ34" s="103" t="str">
        <f t="shared" si="1"/>
        <v>2015 - new coding rules</v>
      </c>
      <c r="AL34" s="68"/>
    </row>
    <row r="35" spans="2:38" ht="12.75" customHeight="1" x14ac:dyDescent="0.2">
      <c r="B35" s="107" t="s">
        <v>137</v>
      </c>
      <c r="C35" s="105">
        <v>2216</v>
      </c>
      <c r="D35" s="123">
        <v>89</v>
      </c>
      <c r="E35" s="123">
        <v>81</v>
      </c>
      <c r="F35" s="123">
        <v>57</v>
      </c>
      <c r="G35" s="123">
        <v>43</v>
      </c>
      <c r="H35" s="123">
        <v>164</v>
      </c>
      <c r="I35" s="123">
        <v>22</v>
      </c>
      <c r="J35" s="123">
        <v>60</v>
      </c>
      <c r="K35" s="123">
        <v>71</v>
      </c>
      <c r="L35" s="123">
        <v>67</v>
      </c>
      <c r="M35" s="123">
        <v>42</v>
      </c>
      <c r="N35" s="123">
        <v>39</v>
      </c>
      <c r="O35" s="123">
        <v>30</v>
      </c>
      <c r="P35" s="123">
        <v>73</v>
      </c>
      <c r="Q35" s="123">
        <v>130</v>
      </c>
      <c r="R35" s="123">
        <v>314</v>
      </c>
      <c r="S35" s="123">
        <v>98</v>
      </c>
      <c r="T35" s="123">
        <v>38</v>
      </c>
      <c r="U35" s="123">
        <v>25</v>
      </c>
      <c r="V35" s="123">
        <v>30</v>
      </c>
      <c r="W35" s="123">
        <v>7</v>
      </c>
      <c r="X35" s="123">
        <v>65</v>
      </c>
      <c r="Y35" s="123">
        <v>139</v>
      </c>
      <c r="Z35" s="123">
        <v>9</v>
      </c>
      <c r="AA35" s="123">
        <v>49</v>
      </c>
      <c r="AB35" s="123">
        <v>83</v>
      </c>
      <c r="AC35" s="123">
        <v>52</v>
      </c>
      <c r="AD35" s="123">
        <v>6</v>
      </c>
      <c r="AE35" s="123">
        <v>52</v>
      </c>
      <c r="AF35" s="123">
        <v>152</v>
      </c>
      <c r="AG35" s="123">
        <v>41</v>
      </c>
      <c r="AH35" s="123">
        <v>48</v>
      </c>
      <c r="AI35" s="123">
        <v>40</v>
      </c>
      <c r="AJ35" s="103" t="str">
        <f t="shared" si="1"/>
        <v>2016 - new coding rules</v>
      </c>
      <c r="AL35" s="68"/>
    </row>
    <row r="36" spans="2:38" ht="12.75" customHeight="1" x14ac:dyDescent="0.2">
      <c r="B36" s="107" t="s">
        <v>142</v>
      </c>
      <c r="C36" s="105">
        <v>2348</v>
      </c>
      <c r="D36" s="123">
        <v>99</v>
      </c>
      <c r="E36" s="123">
        <v>71</v>
      </c>
      <c r="F36" s="123">
        <v>45</v>
      </c>
      <c r="G36" s="123">
        <v>32</v>
      </c>
      <c r="H36" s="123">
        <v>188</v>
      </c>
      <c r="I36" s="123">
        <v>22</v>
      </c>
      <c r="J36" s="123">
        <v>80</v>
      </c>
      <c r="K36" s="123">
        <v>87</v>
      </c>
      <c r="L36" s="123">
        <v>57</v>
      </c>
      <c r="M36" s="123">
        <v>39</v>
      </c>
      <c r="N36" s="123">
        <v>32</v>
      </c>
      <c r="O36" s="123">
        <v>32</v>
      </c>
      <c r="P36" s="123">
        <v>59</v>
      </c>
      <c r="Q36" s="123">
        <v>161</v>
      </c>
      <c r="R36" s="123">
        <v>318</v>
      </c>
      <c r="S36" s="123">
        <v>100</v>
      </c>
      <c r="T36" s="123">
        <v>48</v>
      </c>
      <c r="U36" s="123">
        <v>32</v>
      </c>
      <c r="V36" s="123">
        <v>34</v>
      </c>
      <c r="W36" s="123">
        <v>18</v>
      </c>
      <c r="X36" s="123">
        <v>60</v>
      </c>
      <c r="Y36" s="123">
        <v>149</v>
      </c>
      <c r="Z36" s="123">
        <v>10</v>
      </c>
      <c r="AA36" s="123">
        <v>64</v>
      </c>
      <c r="AB36" s="123">
        <v>90</v>
      </c>
      <c r="AC36" s="123">
        <v>59</v>
      </c>
      <c r="AD36" s="123">
        <v>9</v>
      </c>
      <c r="AE36" s="123">
        <v>56</v>
      </c>
      <c r="AF36" s="123">
        <v>154</v>
      </c>
      <c r="AG36" s="123">
        <v>36</v>
      </c>
      <c r="AH36" s="123">
        <v>51</v>
      </c>
      <c r="AI36" s="123">
        <v>56</v>
      </c>
      <c r="AJ36" s="103" t="str">
        <f t="shared" si="1"/>
        <v>2017 - new coding rules</v>
      </c>
      <c r="AL36" s="68"/>
    </row>
    <row r="37" spans="2:38" ht="12.75" customHeight="1" x14ac:dyDescent="0.2">
      <c r="B37" s="107" t="s">
        <v>145</v>
      </c>
      <c r="C37" s="95">
        <v>2512</v>
      </c>
      <c r="D37" s="123">
        <v>93</v>
      </c>
      <c r="E37" s="123">
        <v>95</v>
      </c>
      <c r="F37" s="123">
        <v>41</v>
      </c>
      <c r="G37" s="123">
        <v>44</v>
      </c>
      <c r="H37" s="123">
        <v>184</v>
      </c>
      <c r="I37" s="123">
        <v>21</v>
      </c>
      <c r="J37" s="123">
        <v>79</v>
      </c>
      <c r="K37" s="123">
        <v>94</v>
      </c>
      <c r="L37" s="123">
        <v>67</v>
      </c>
      <c r="M37" s="123">
        <v>22</v>
      </c>
      <c r="N37" s="123">
        <v>33</v>
      </c>
      <c r="O37" s="123">
        <v>29</v>
      </c>
      <c r="P37" s="123">
        <v>71</v>
      </c>
      <c r="Q37" s="123">
        <v>157</v>
      </c>
      <c r="R37" s="123">
        <v>435</v>
      </c>
      <c r="S37" s="123">
        <v>138</v>
      </c>
      <c r="T37" s="123">
        <v>47</v>
      </c>
      <c r="U37" s="123">
        <v>22</v>
      </c>
      <c r="V37" s="123">
        <v>36</v>
      </c>
      <c r="W37" s="123">
        <v>7</v>
      </c>
      <c r="X37" s="123">
        <v>68</v>
      </c>
      <c r="Y37" s="123">
        <v>146</v>
      </c>
      <c r="Z37" s="123">
        <v>6</v>
      </c>
      <c r="AA37" s="123">
        <v>82</v>
      </c>
      <c r="AB37" s="123">
        <v>93</v>
      </c>
      <c r="AC37" s="123">
        <v>58</v>
      </c>
      <c r="AD37" s="123">
        <v>11</v>
      </c>
      <c r="AE37" s="123">
        <v>53</v>
      </c>
      <c r="AF37" s="123">
        <v>145</v>
      </c>
      <c r="AG37" s="123">
        <v>41</v>
      </c>
      <c r="AH37" s="123">
        <v>43</v>
      </c>
      <c r="AI37" s="123">
        <v>51</v>
      </c>
      <c r="AJ37" s="103" t="str">
        <f t="shared" si="1"/>
        <v>2018 - new coding rules</v>
      </c>
      <c r="AL37" s="68"/>
    </row>
    <row r="38" spans="2:38" ht="12.6" customHeight="1" x14ac:dyDescent="0.2">
      <c r="B38" s="107" t="s">
        <v>163</v>
      </c>
      <c r="C38" s="131">
        <v>2726</v>
      </c>
      <c r="D38" s="132">
        <v>93</v>
      </c>
      <c r="E38" s="132">
        <v>85</v>
      </c>
      <c r="F38" s="132">
        <v>59</v>
      </c>
      <c r="G38" s="132">
        <v>43</v>
      </c>
      <c r="H38" s="132">
        <v>198</v>
      </c>
      <c r="I38" s="132">
        <v>37</v>
      </c>
      <c r="J38" s="132">
        <v>68</v>
      </c>
      <c r="K38" s="132">
        <v>88</v>
      </c>
      <c r="L38" s="132">
        <v>81</v>
      </c>
      <c r="M38" s="132">
        <v>37</v>
      </c>
      <c r="N38" s="132">
        <v>39</v>
      </c>
      <c r="O38" s="132">
        <v>33</v>
      </c>
      <c r="P38" s="132">
        <v>92</v>
      </c>
      <c r="Q38" s="132">
        <v>185</v>
      </c>
      <c r="R38" s="132">
        <v>443</v>
      </c>
      <c r="S38" s="132">
        <v>107</v>
      </c>
      <c r="T38" s="132">
        <v>66</v>
      </c>
      <c r="U38" s="132">
        <v>33</v>
      </c>
      <c r="V38" s="132">
        <v>46</v>
      </c>
      <c r="W38" s="132">
        <v>16</v>
      </c>
      <c r="X38" s="132">
        <v>86</v>
      </c>
      <c r="Y38" s="132">
        <v>198</v>
      </c>
      <c r="Z38" s="132">
        <v>10</v>
      </c>
      <c r="AA38" s="132">
        <v>63</v>
      </c>
      <c r="AB38" s="132">
        <v>85</v>
      </c>
      <c r="AC38" s="132">
        <v>54</v>
      </c>
      <c r="AD38" s="132">
        <v>9</v>
      </c>
      <c r="AE38" s="132">
        <v>56</v>
      </c>
      <c r="AF38" s="132">
        <v>149</v>
      </c>
      <c r="AG38" s="132">
        <v>49</v>
      </c>
      <c r="AH38" s="132">
        <v>53</v>
      </c>
      <c r="AI38" s="132">
        <v>65</v>
      </c>
      <c r="AJ38" s="103" t="str">
        <f t="shared" si="1"/>
        <v>2019 - new coding rules</v>
      </c>
      <c r="AL38" s="68"/>
    </row>
    <row r="39" spans="2:38" ht="12.75" customHeight="1" x14ac:dyDescent="0.2">
      <c r="B39" s="107" t="s">
        <v>164</v>
      </c>
      <c r="C39" s="131">
        <v>2759</v>
      </c>
      <c r="D39" s="132">
        <v>106</v>
      </c>
      <c r="E39" s="132">
        <v>92</v>
      </c>
      <c r="F39" s="132">
        <v>48</v>
      </c>
      <c r="G39" s="132">
        <v>41</v>
      </c>
      <c r="H39" s="132">
        <v>197</v>
      </c>
      <c r="I39" s="132">
        <v>31</v>
      </c>
      <c r="J39" s="132">
        <v>77</v>
      </c>
      <c r="K39" s="132">
        <v>92</v>
      </c>
      <c r="L39" s="132">
        <v>77</v>
      </c>
      <c r="M39" s="132">
        <v>48</v>
      </c>
      <c r="N39" s="132">
        <v>32</v>
      </c>
      <c r="O39" s="132">
        <v>24</v>
      </c>
      <c r="P39" s="132">
        <v>79</v>
      </c>
      <c r="Q39" s="132">
        <v>158</v>
      </c>
      <c r="R39" s="132">
        <v>446</v>
      </c>
      <c r="S39" s="132">
        <v>124</v>
      </c>
      <c r="T39" s="132">
        <v>61</v>
      </c>
      <c r="U39" s="132">
        <v>43</v>
      </c>
      <c r="V39" s="132">
        <v>37</v>
      </c>
      <c r="W39" s="132">
        <v>14</v>
      </c>
      <c r="X39" s="132">
        <v>77</v>
      </c>
      <c r="Y39" s="132">
        <v>173</v>
      </c>
      <c r="Z39" s="132">
        <v>17</v>
      </c>
      <c r="AA39" s="132">
        <v>80</v>
      </c>
      <c r="AB39" s="132">
        <v>96</v>
      </c>
      <c r="AC39" s="132">
        <v>57</v>
      </c>
      <c r="AD39" s="132">
        <v>7</v>
      </c>
      <c r="AE39" s="132">
        <v>65</v>
      </c>
      <c r="AF39" s="132">
        <v>168</v>
      </c>
      <c r="AG39" s="132">
        <v>59</v>
      </c>
      <c r="AH39" s="132">
        <v>60</v>
      </c>
      <c r="AI39" s="132">
        <v>73</v>
      </c>
      <c r="AJ39" s="103" t="str">
        <f t="shared" si="1"/>
        <v>2020 - new coding rules</v>
      </c>
      <c r="AL39" s="68"/>
    </row>
    <row r="40" spans="2:38" ht="12.75" customHeight="1" x14ac:dyDescent="0.2">
      <c r="B40" s="44"/>
      <c r="C40" s="44"/>
      <c r="AJ40" s="44"/>
    </row>
    <row r="41" spans="2:38" x14ac:dyDescent="0.2">
      <c r="B41" s="16" t="s">
        <v>87</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88" t="str">
        <f t="shared" ref="AJ41:AJ55" si="2">B41</f>
        <v>5-year moving annual averages</v>
      </c>
    </row>
    <row r="42" spans="2:38" x14ac:dyDescent="0.2">
      <c r="B42" s="44" t="s">
        <v>60</v>
      </c>
      <c r="C42" s="83">
        <f t="shared" ref="C42:O42" si="3">AVERAGE(C7:C11)</f>
        <v>1344.4</v>
      </c>
      <c r="D42" s="101">
        <f t="shared" si="3"/>
        <v>50.6</v>
      </c>
      <c r="E42" s="101">
        <f t="shared" si="3"/>
        <v>62</v>
      </c>
      <c r="F42" s="101">
        <f t="shared" si="3"/>
        <v>34.6</v>
      </c>
      <c r="G42" s="101">
        <f t="shared" si="3"/>
        <v>33.4</v>
      </c>
      <c r="H42" s="101">
        <f t="shared" si="3"/>
        <v>118</v>
      </c>
      <c r="I42" s="101">
        <f t="shared" si="3"/>
        <v>15</v>
      </c>
      <c r="J42" s="101">
        <f t="shared" si="3"/>
        <v>46.4</v>
      </c>
      <c r="K42" s="101">
        <f t="shared" si="3"/>
        <v>37</v>
      </c>
      <c r="L42" s="101">
        <f t="shared" si="3"/>
        <v>29.4</v>
      </c>
      <c r="M42" s="101">
        <f t="shared" si="3"/>
        <v>18.8</v>
      </c>
      <c r="N42" s="101">
        <f t="shared" si="3"/>
        <v>21.8</v>
      </c>
      <c r="O42" s="101">
        <f t="shared" si="3"/>
        <v>15.6</v>
      </c>
      <c r="P42" s="101">
        <f t="shared" ref="P42:AI42" si="4">AVERAGE(P7:P11)</f>
        <v>42.4</v>
      </c>
      <c r="Q42" s="101">
        <f t="shared" si="4"/>
        <v>88</v>
      </c>
      <c r="R42" s="101">
        <f t="shared" si="4"/>
        <v>150.19999999999999</v>
      </c>
      <c r="S42" s="101">
        <f t="shared" si="4"/>
        <v>81.8</v>
      </c>
      <c r="T42" s="101">
        <f t="shared" si="4"/>
        <v>22.8</v>
      </c>
      <c r="U42" s="101">
        <f t="shared" si="4"/>
        <v>17.8</v>
      </c>
      <c r="V42" s="101">
        <f t="shared" si="4"/>
        <v>26.8</v>
      </c>
      <c r="W42" s="101">
        <f t="shared" si="4"/>
        <v>10</v>
      </c>
      <c r="X42" s="101">
        <f t="shared" si="4"/>
        <v>33.6</v>
      </c>
      <c r="Y42" s="101">
        <f t="shared" si="4"/>
        <v>78</v>
      </c>
      <c r="Z42" s="101">
        <f t="shared" si="4"/>
        <v>5.4</v>
      </c>
      <c r="AA42" s="101">
        <f t="shared" si="4"/>
        <v>40.799999999999997</v>
      </c>
      <c r="AB42" s="101">
        <f t="shared" si="4"/>
        <v>44.2</v>
      </c>
      <c r="AC42" s="101">
        <f t="shared" si="4"/>
        <v>42.8</v>
      </c>
      <c r="AD42" s="101">
        <f t="shared" si="4"/>
        <v>7.6</v>
      </c>
      <c r="AE42" s="101">
        <f t="shared" si="4"/>
        <v>31.8</v>
      </c>
      <c r="AF42" s="101">
        <f t="shared" si="4"/>
        <v>65.599999999999994</v>
      </c>
      <c r="AG42" s="101">
        <f t="shared" si="4"/>
        <v>21.2</v>
      </c>
      <c r="AH42" s="101">
        <f t="shared" si="4"/>
        <v>24.4</v>
      </c>
      <c r="AI42" s="101">
        <f t="shared" si="4"/>
        <v>26.6</v>
      </c>
      <c r="AJ42" s="82" t="str">
        <f t="shared" si="2"/>
        <v>2000-2004</v>
      </c>
    </row>
    <row r="43" spans="2:38" x14ac:dyDescent="0.2">
      <c r="B43" s="44" t="s">
        <v>61</v>
      </c>
      <c r="C43" s="83">
        <f t="shared" ref="C43:O43" si="5">AVERAGE(C8:C12)</f>
        <v>1333</v>
      </c>
      <c r="D43" s="101">
        <f t="shared" si="5"/>
        <v>48.4</v>
      </c>
      <c r="E43" s="101">
        <f t="shared" si="5"/>
        <v>63.6</v>
      </c>
      <c r="F43" s="101">
        <f t="shared" si="5"/>
        <v>34.799999999999997</v>
      </c>
      <c r="G43" s="101">
        <f t="shared" si="5"/>
        <v>33.4</v>
      </c>
      <c r="H43" s="101">
        <f t="shared" si="5"/>
        <v>110</v>
      </c>
      <c r="I43" s="101">
        <f t="shared" si="5"/>
        <v>13.4</v>
      </c>
      <c r="J43" s="101">
        <f t="shared" si="5"/>
        <v>48.2</v>
      </c>
      <c r="K43" s="101">
        <f t="shared" si="5"/>
        <v>39</v>
      </c>
      <c r="L43" s="101">
        <f t="shared" si="5"/>
        <v>27.6</v>
      </c>
      <c r="M43" s="101">
        <f t="shared" si="5"/>
        <v>18.8</v>
      </c>
      <c r="N43" s="101">
        <f t="shared" si="5"/>
        <v>22</v>
      </c>
      <c r="O43" s="101">
        <f t="shared" si="5"/>
        <v>15</v>
      </c>
      <c r="P43" s="101">
        <f t="shared" ref="P43:AI43" si="6">AVERAGE(P8:P12)</f>
        <v>40</v>
      </c>
      <c r="Q43" s="101">
        <f t="shared" si="6"/>
        <v>89.6</v>
      </c>
      <c r="R43" s="101">
        <f t="shared" si="6"/>
        <v>149.4</v>
      </c>
      <c r="S43" s="101">
        <f t="shared" si="6"/>
        <v>83</v>
      </c>
      <c r="T43" s="101">
        <f t="shared" si="6"/>
        <v>24.4</v>
      </c>
      <c r="U43" s="101">
        <f t="shared" si="6"/>
        <v>17.8</v>
      </c>
      <c r="V43" s="101">
        <f t="shared" si="6"/>
        <v>26</v>
      </c>
      <c r="W43" s="101">
        <f t="shared" si="6"/>
        <v>10.199999999999999</v>
      </c>
      <c r="X43" s="101">
        <f t="shared" si="6"/>
        <v>34.200000000000003</v>
      </c>
      <c r="Y43" s="101">
        <f t="shared" si="6"/>
        <v>75.400000000000006</v>
      </c>
      <c r="Z43" s="101">
        <f t="shared" si="6"/>
        <v>5.2</v>
      </c>
      <c r="AA43" s="101">
        <f t="shared" si="6"/>
        <v>41.2</v>
      </c>
      <c r="AB43" s="101">
        <f t="shared" si="6"/>
        <v>43.6</v>
      </c>
      <c r="AC43" s="101">
        <f t="shared" si="6"/>
        <v>39.6</v>
      </c>
      <c r="AD43" s="101">
        <f t="shared" si="6"/>
        <v>8</v>
      </c>
      <c r="AE43" s="101">
        <f t="shared" si="6"/>
        <v>29.6</v>
      </c>
      <c r="AF43" s="101">
        <f t="shared" si="6"/>
        <v>68.599999999999994</v>
      </c>
      <c r="AG43" s="101">
        <f t="shared" si="6"/>
        <v>20.8</v>
      </c>
      <c r="AH43" s="101">
        <f t="shared" si="6"/>
        <v>24.4</v>
      </c>
      <c r="AI43" s="101">
        <f t="shared" si="6"/>
        <v>27.8</v>
      </c>
      <c r="AJ43" s="82" t="str">
        <f t="shared" si="2"/>
        <v>2001-2005</v>
      </c>
    </row>
    <row r="44" spans="2:38" x14ac:dyDescent="0.2">
      <c r="B44" s="44" t="s">
        <v>62</v>
      </c>
      <c r="C44" s="83">
        <f t="shared" ref="C44:O44" si="7">AVERAGE(C9:C13)</f>
        <v>1315.8</v>
      </c>
      <c r="D44" s="101">
        <f t="shared" si="7"/>
        <v>49.2</v>
      </c>
      <c r="E44" s="101">
        <f t="shared" si="7"/>
        <v>64.8</v>
      </c>
      <c r="F44" s="101">
        <f t="shared" si="7"/>
        <v>34</v>
      </c>
      <c r="G44" s="101">
        <f t="shared" si="7"/>
        <v>28.6</v>
      </c>
      <c r="H44" s="101">
        <f t="shared" si="7"/>
        <v>103</v>
      </c>
      <c r="I44" s="101">
        <f t="shared" si="7"/>
        <v>13.6</v>
      </c>
      <c r="J44" s="101">
        <f t="shared" si="7"/>
        <v>48.6</v>
      </c>
      <c r="K44" s="101">
        <f t="shared" si="7"/>
        <v>39.799999999999997</v>
      </c>
      <c r="L44" s="101">
        <f t="shared" si="7"/>
        <v>24.2</v>
      </c>
      <c r="M44" s="101">
        <f t="shared" si="7"/>
        <v>20.2</v>
      </c>
      <c r="N44" s="101">
        <f t="shared" si="7"/>
        <v>20.2</v>
      </c>
      <c r="O44" s="101">
        <f t="shared" si="7"/>
        <v>15.8</v>
      </c>
      <c r="P44" s="101">
        <f t="shared" ref="P44:AI44" si="8">AVERAGE(P9:P13)</f>
        <v>41</v>
      </c>
      <c r="Q44" s="101">
        <f t="shared" si="8"/>
        <v>93.2</v>
      </c>
      <c r="R44" s="101">
        <f t="shared" si="8"/>
        <v>148.6</v>
      </c>
      <c r="S44" s="101">
        <f t="shared" si="8"/>
        <v>82.4</v>
      </c>
      <c r="T44" s="101">
        <f t="shared" si="8"/>
        <v>23.4</v>
      </c>
      <c r="U44" s="101">
        <f t="shared" si="8"/>
        <v>18</v>
      </c>
      <c r="V44" s="101">
        <f t="shared" si="8"/>
        <v>24.4</v>
      </c>
      <c r="W44" s="101">
        <f t="shared" si="8"/>
        <v>9.6</v>
      </c>
      <c r="X44" s="101">
        <f t="shared" si="8"/>
        <v>34</v>
      </c>
      <c r="Y44" s="101">
        <f t="shared" si="8"/>
        <v>74.599999999999994</v>
      </c>
      <c r="Z44" s="101">
        <f t="shared" si="8"/>
        <v>6.2</v>
      </c>
      <c r="AA44" s="101">
        <f t="shared" si="8"/>
        <v>39.200000000000003</v>
      </c>
      <c r="AB44" s="101">
        <f t="shared" si="8"/>
        <v>42</v>
      </c>
      <c r="AC44" s="101">
        <f t="shared" si="8"/>
        <v>38.200000000000003</v>
      </c>
      <c r="AD44" s="101">
        <f t="shared" si="8"/>
        <v>8.4</v>
      </c>
      <c r="AE44" s="101">
        <f t="shared" si="8"/>
        <v>26.8</v>
      </c>
      <c r="AF44" s="101">
        <f t="shared" si="8"/>
        <v>70.400000000000006</v>
      </c>
      <c r="AG44" s="101">
        <f t="shared" si="8"/>
        <v>21.6</v>
      </c>
      <c r="AH44" s="101">
        <f t="shared" si="8"/>
        <v>24</v>
      </c>
      <c r="AI44" s="101">
        <f t="shared" si="8"/>
        <v>27.8</v>
      </c>
      <c r="AJ44" s="82" t="str">
        <f t="shared" si="2"/>
        <v>2002-2006</v>
      </c>
    </row>
    <row r="45" spans="2:38" x14ac:dyDescent="0.2">
      <c r="B45" s="44" t="s">
        <v>63</v>
      </c>
      <c r="C45" s="83">
        <f t="shared" ref="C45:O45" si="9">AVERAGE(C10:C14)</f>
        <v>1310.5999999999999</v>
      </c>
      <c r="D45" s="101">
        <f t="shared" si="9"/>
        <v>47.4</v>
      </c>
      <c r="E45" s="101">
        <f t="shared" si="9"/>
        <v>63.4</v>
      </c>
      <c r="F45" s="101">
        <f t="shared" si="9"/>
        <v>36.200000000000003</v>
      </c>
      <c r="G45" s="101">
        <f t="shared" si="9"/>
        <v>30.6</v>
      </c>
      <c r="H45" s="101">
        <f t="shared" si="9"/>
        <v>98.2</v>
      </c>
      <c r="I45" s="101">
        <f t="shared" si="9"/>
        <v>14.6</v>
      </c>
      <c r="J45" s="101">
        <f t="shared" si="9"/>
        <v>45.6</v>
      </c>
      <c r="K45" s="101">
        <f t="shared" si="9"/>
        <v>41.6</v>
      </c>
      <c r="L45" s="101">
        <f t="shared" si="9"/>
        <v>26.2</v>
      </c>
      <c r="M45" s="101">
        <f t="shared" si="9"/>
        <v>21.6</v>
      </c>
      <c r="N45" s="101">
        <f t="shared" si="9"/>
        <v>19.2</v>
      </c>
      <c r="O45" s="101">
        <f t="shared" si="9"/>
        <v>14.8</v>
      </c>
      <c r="P45" s="101">
        <f t="shared" ref="P45:AI45" si="10">AVERAGE(P10:P14)</f>
        <v>38.4</v>
      </c>
      <c r="Q45" s="101">
        <f t="shared" si="10"/>
        <v>90</v>
      </c>
      <c r="R45" s="101">
        <f t="shared" si="10"/>
        <v>146.19999999999999</v>
      </c>
      <c r="S45" s="101">
        <f t="shared" si="10"/>
        <v>83.4</v>
      </c>
      <c r="T45" s="101">
        <f t="shared" si="10"/>
        <v>20.6</v>
      </c>
      <c r="U45" s="101">
        <f t="shared" si="10"/>
        <v>17.600000000000001</v>
      </c>
      <c r="V45" s="101">
        <f t="shared" si="10"/>
        <v>23.6</v>
      </c>
      <c r="W45" s="101">
        <f t="shared" si="10"/>
        <v>9.8000000000000007</v>
      </c>
      <c r="X45" s="101">
        <f t="shared" si="10"/>
        <v>36.799999999999997</v>
      </c>
      <c r="Y45" s="101">
        <f t="shared" si="10"/>
        <v>74.599999999999994</v>
      </c>
      <c r="Z45" s="101">
        <f t="shared" si="10"/>
        <v>7</v>
      </c>
      <c r="AA45" s="101">
        <f t="shared" si="10"/>
        <v>38.4</v>
      </c>
      <c r="AB45" s="101">
        <f t="shared" si="10"/>
        <v>37</v>
      </c>
      <c r="AC45" s="101">
        <f t="shared" si="10"/>
        <v>39.6</v>
      </c>
      <c r="AD45" s="101">
        <f t="shared" si="10"/>
        <v>9.8000000000000007</v>
      </c>
      <c r="AE45" s="101">
        <f t="shared" si="10"/>
        <v>28.6</v>
      </c>
      <c r="AF45" s="101">
        <f t="shared" si="10"/>
        <v>70.400000000000006</v>
      </c>
      <c r="AG45" s="101">
        <f t="shared" si="10"/>
        <v>22.8</v>
      </c>
      <c r="AH45" s="101">
        <f t="shared" si="10"/>
        <v>25.8</v>
      </c>
      <c r="AI45" s="101">
        <f t="shared" si="10"/>
        <v>30.8</v>
      </c>
      <c r="AJ45" s="82" t="str">
        <f t="shared" si="2"/>
        <v>2003-2007</v>
      </c>
    </row>
    <row r="46" spans="2:38" x14ac:dyDescent="0.2">
      <c r="B46" s="44" t="s">
        <v>70</v>
      </c>
      <c r="C46" s="83">
        <f t="shared" ref="C46:O46" si="11">AVERAGE(C11:C15)</f>
        <v>1297.5999999999999</v>
      </c>
      <c r="D46" s="101">
        <f t="shared" si="11"/>
        <v>44.6</v>
      </c>
      <c r="E46" s="101">
        <f t="shared" si="11"/>
        <v>63.4</v>
      </c>
      <c r="F46" s="101">
        <f t="shared" si="11"/>
        <v>37.200000000000003</v>
      </c>
      <c r="G46" s="101">
        <f t="shared" si="11"/>
        <v>30.4</v>
      </c>
      <c r="H46" s="101">
        <f t="shared" si="11"/>
        <v>95.8</v>
      </c>
      <c r="I46" s="101">
        <f t="shared" si="11"/>
        <v>14.2</v>
      </c>
      <c r="J46" s="101">
        <f t="shared" si="11"/>
        <v>42.2</v>
      </c>
      <c r="K46" s="101">
        <f t="shared" si="11"/>
        <v>43.4</v>
      </c>
      <c r="L46" s="101">
        <f t="shared" si="11"/>
        <v>29.8</v>
      </c>
      <c r="M46" s="101">
        <f t="shared" si="11"/>
        <v>20.6</v>
      </c>
      <c r="N46" s="101">
        <f t="shared" si="11"/>
        <v>17.2</v>
      </c>
      <c r="O46" s="101">
        <f t="shared" si="11"/>
        <v>13.8</v>
      </c>
      <c r="P46" s="101">
        <f t="shared" ref="P46:Q46" si="12">AVERAGE(P11:P15)</f>
        <v>38.4</v>
      </c>
      <c r="Q46" s="101">
        <f t="shared" si="12"/>
        <v>93.6</v>
      </c>
      <c r="R46" s="101">
        <f t="shared" ref="R46:AI46" si="13">AVERAGE(R11:R15)</f>
        <v>140.19999999999999</v>
      </c>
      <c r="S46" s="101">
        <f t="shared" si="13"/>
        <v>83</v>
      </c>
      <c r="T46" s="101">
        <f t="shared" si="13"/>
        <v>21</v>
      </c>
      <c r="U46" s="101">
        <f t="shared" si="13"/>
        <v>16.2</v>
      </c>
      <c r="V46" s="101">
        <f t="shared" si="13"/>
        <v>24.4</v>
      </c>
      <c r="W46" s="101">
        <f t="shared" si="13"/>
        <v>9.1999999999999993</v>
      </c>
      <c r="X46" s="101">
        <f t="shared" si="13"/>
        <v>37</v>
      </c>
      <c r="Y46" s="101">
        <f t="shared" si="13"/>
        <v>68.8</v>
      </c>
      <c r="Z46" s="101">
        <f t="shared" si="13"/>
        <v>8.1999999999999993</v>
      </c>
      <c r="AA46" s="101">
        <f t="shared" si="13"/>
        <v>34.799999999999997</v>
      </c>
      <c r="AB46" s="101">
        <f t="shared" si="13"/>
        <v>40</v>
      </c>
      <c r="AC46" s="101">
        <f t="shared" si="13"/>
        <v>37.4</v>
      </c>
      <c r="AD46" s="101">
        <f t="shared" si="13"/>
        <v>9.6</v>
      </c>
      <c r="AE46" s="101">
        <f t="shared" si="13"/>
        <v>29</v>
      </c>
      <c r="AF46" s="101">
        <f t="shared" si="13"/>
        <v>73.599999999999994</v>
      </c>
      <c r="AG46" s="101">
        <f t="shared" si="13"/>
        <v>23.8</v>
      </c>
      <c r="AH46" s="101">
        <f t="shared" si="13"/>
        <v>26.8</v>
      </c>
      <c r="AI46" s="101">
        <f t="shared" si="13"/>
        <v>30</v>
      </c>
      <c r="AJ46" s="82" t="str">
        <f t="shared" si="2"/>
        <v>2004-2008</v>
      </c>
    </row>
    <row r="47" spans="2:38" x14ac:dyDescent="0.2">
      <c r="B47" s="44" t="s">
        <v>71</v>
      </c>
      <c r="C47" s="83">
        <f t="shared" ref="C47:O47" si="14">AVERAGE(C12:C16)</f>
        <v>1286</v>
      </c>
      <c r="D47" s="101">
        <f t="shared" si="14"/>
        <v>47.4</v>
      </c>
      <c r="E47" s="101">
        <f t="shared" si="14"/>
        <v>63</v>
      </c>
      <c r="F47" s="101">
        <f t="shared" si="14"/>
        <v>34.6</v>
      </c>
      <c r="G47" s="101">
        <f t="shared" si="14"/>
        <v>31</v>
      </c>
      <c r="H47" s="101">
        <f t="shared" si="14"/>
        <v>95.2</v>
      </c>
      <c r="I47" s="101">
        <f t="shared" si="14"/>
        <v>15</v>
      </c>
      <c r="J47" s="101">
        <f t="shared" si="14"/>
        <v>43</v>
      </c>
      <c r="K47" s="101">
        <f t="shared" si="14"/>
        <v>43</v>
      </c>
      <c r="L47" s="101">
        <f t="shared" si="14"/>
        <v>26.6</v>
      </c>
      <c r="M47" s="101">
        <f t="shared" si="14"/>
        <v>20.2</v>
      </c>
      <c r="N47" s="101">
        <f t="shared" si="14"/>
        <v>18.2</v>
      </c>
      <c r="O47" s="101">
        <f t="shared" si="14"/>
        <v>15.2</v>
      </c>
      <c r="P47" s="101">
        <f t="shared" ref="P47:Q47" si="15">AVERAGE(P12:P16)</f>
        <v>34.4</v>
      </c>
      <c r="Q47" s="101">
        <f t="shared" si="15"/>
        <v>89</v>
      </c>
      <c r="R47" s="101">
        <f t="shared" ref="R47:AI47" si="16">AVERAGE(R12:R16)</f>
        <v>147.6</v>
      </c>
      <c r="S47" s="101">
        <f t="shared" si="16"/>
        <v>80.599999999999994</v>
      </c>
      <c r="T47" s="101">
        <f t="shared" si="16"/>
        <v>19.8</v>
      </c>
      <c r="U47" s="101">
        <f t="shared" si="16"/>
        <v>17.2</v>
      </c>
      <c r="V47" s="101">
        <f t="shared" si="16"/>
        <v>23.6</v>
      </c>
      <c r="W47" s="101">
        <f t="shared" si="16"/>
        <v>9.1999999999999993</v>
      </c>
      <c r="X47" s="101">
        <f t="shared" si="16"/>
        <v>37.4</v>
      </c>
      <c r="Y47" s="101">
        <f t="shared" si="16"/>
        <v>62.8</v>
      </c>
      <c r="Z47" s="101">
        <f t="shared" si="16"/>
        <v>7.2</v>
      </c>
      <c r="AA47" s="101">
        <f t="shared" si="16"/>
        <v>34.6</v>
      </c>
      <c r="AB47" s="101">
        <f t="shared" si="16"/>
        <v>38</v>
      </c>
      <c r="AC47" s="101">
        <f t="shared" si="16"/>
        <v>36.200000000000003</v>
      </c>
      <c r="AD47" s="101">
        <f t="shared" si="16"/>
        <v>8</v>
      </c>
      <c r="AE47" s="101">
        <f t="shared" si="16"/>
        <v>29.4</v>
      </c>
      <c r="AF47" s="101">
        <f t="shared" si="16"/>
        <v>73.2</v>
      </c>
      <c r="AG47" s="101">
        <f t="shared" si="16"/>
        <v>25.8</v>
      </c>
      <c r="AH47" s="101">
        <f t="shared" si="16"/>
        <v>27.2</v>
      </c>
      <c r="AI47" s="101">
        <f t="shared" si="16"/>
        <v>32.4</v>
      </c>
      <c r="AJ47" s="82" t="str">
        <f t="shared" si="2"/>
        <v>2005-2009</v>
      </c>
    </row>
    <row r="48" spans="2:38" x14ac:dyDescent="0.2">
      <c r="B48" s="99" t="s">
        <v>72</v>
      </c>
      <c r="C48" s="98">
        <f t="shared" ref="C48:O48" si="17">AVERAGE(C13:C17)</f>
        <v>1288.2</v>
      </c>
      <c r="D48" s="109">
        <f t="shared" si="17"/>
        <v>49.6</v>
      </c>
      <c r="E48" s="109">
        <f t="shared" si="17"/>
        <v>62.2</v>
      </c>
      <c r="F48" s="109">
        <f t="shared" si="17"/>
        <v>34.4</v>
      </c>
      <c r="G48" s="109">
        <f t="shared" si="17"/>
        <v>33.200000000000003</v>
      </c>
      <c r="H48" s="109">
        <f t="shared" si="17"/>
        <v>94.8</v>
      </c>
      <c r="I48" s="109">
        <f t="shared" si="17"/>
        <v>15.4</v>
      </c>
      <c r="J48" s="109">
        <f t="shared" si="17"/>
        <v>43.6</v>
      </c>
      <c r="K48" s="109">
        <f t="shared" si="17"/>
        <v>40.200000000000003</v>
      </c>
      <c r="L48" s="109">
        <f t="shared" si="17"/>
        <v>27</v>
      </c>
      <c r="M48" s="109">
        <f t="shared" si="17"/>
        <v>22.2</v>
      </c>
      <c r="N48" s="109">
        <f t="shared" si="17"/>
        <v>17</v>
      </c>
      <c r="O48" s="109">
        <f t="shared" si="17"/>
        <v>13.8</v>
      </c>
      <c r="P48" s="109">
        <f t="shared" ref="P48:Q50" si="18">AVERAGE(P13:P17)</f>
        <v>34.6</v>
      </c>
      <c r="Q48" s="109">
        <f t="shared" si="18"/>
        <v>89</v>
      </c>
      <c r="R48" s="109">
        <f t="shared" ref="R48:AI48" si="19">AVERAGE(R13:R17)</f>
        <v>150.19999999999999</v>
      </c>
      <c r="S48" s="109">
        <f t="shared" si="19"/>
        <v>81.599999999999994</v>
      </c>
      <c r="T48" s="109">
        <f t="shared" si="19"/>
        <v>19.2</v>
      </c>
      <c r="U48" s="109">
        <f t="shared" si="19"/>
        <v>15.6</v>
      </c>
      <c r="V48" s="109">
        <f t="shared" si="19"/>
        <v>24.4</v>
      </c>
      <c r="W48" s="109">
        <f t="shared" si="19"/>
        <v>9.1999999999999993</v>
      </c>
      <c r="X48" s="109">
        <f t="shared" si="19"/>
        <v>37.4</v>
      </c>
      <c r="Y48" s="109">
        <f t="shared" si="19"/>
        <v>63.4</v>
      </c>
      <c r="Z48" s="109">
        <f t="shared" si="19"/>
        <v>8.1999999999999993</v>
      </c>
      <c r="AA48" s="109">
        <f t="shared" si="19"/>
        <v>35</v>
      </c>
      <c r="AB48" s="109">
        <f t="shared" si="19"/>
        <v>37.799999999999997</v>
      </c>
      <c r="AC48" s="109">
        <f t="shared" si="19"/>
        <v>36</v>
      </c>
      <c r="AD48" s="109">
        <f t="shared" si="19"/>
        <v>7.8</v>
      </c>
      <c r="AE48" s="109">
        <f t="shared" si="19"/>
        <v>31</v>
      </c>
      <c r="AF48" s="109">
        <f t="shared" si="19"/>
        <v>70.599999999999994</v>
      </c>
      <c r="AG48" s="109">
        <f t="shared" si="19"/>
        <v>25.2</v>
      </c>
      <c r="AH48" s="109">
        <f t="shared" si="19"/>
        <v>26.8</v>
      </c>
      <c r="AI48" s="109">
        <f t="shared" si="19"/>
        <v>31.8</v>
      </c>
      <c r="AJ48" s="81" t="str">
        <f t="shared" si="2"/>
        <v>2006-2010</v>
      </c>
    </row>
    <row r="49" spans="1:36" ht="12.75" customHeight="1" x14ac:dyDescent="0.2">
      <c r="B49" s="92" t="s">
        <v>74</v>
      </c>
      <c r="C49" s="110">
        <f t="shared" ref="C49:O49" si="20">AVERAGE(C14:C18)</f>
        <v>1294.4000000000001</v>
      </c>
      <c r="D49" s="111">
        <f t="shared" si="20"/>
        <v>47.4</v>
      </c>
      <c r="E49" s="111">
        <f t="shared" si="20"/>
        <v>61.2</v>
      </c>
      <c r="F49" s="111">
        <f t="shared" si="20"/>
        <v>34</v>
      </c>
      <c r="G49" s="111">
        <f t="shared" si="20"/>
        <v>34.6</v>
      </c>
      <c r="H49" s="111">
        <f t="shared" si="20"/>
        <v>94.2</v>
      </c>
      <c r="I49" s="111">
        <f t="shared" si="20"/>
        <v>13.2</v>
      </c>
      <c r="J49" s="111">
        <f t="shared" si="20"/>
        <v>43.2</v>
      </c>
      <c r="K49" s="111">
        <f t="shared" si="20"/>
        <v>39.799999999999997</v>
      </c>
      <c r="L49" s="111">
        <f t="shared" si="20"/>
        <v>30</v>
      </c>
      <c r="M49" s="111">
        <f t="shared" si="20"/>
        <v>21.2</v>
      </c>
      <c r="N49" s="111">
        <f t="shared" si="20"/>
        <v>19.399999999999999</v>
      </c>
      <c r="O49" s="111">
        <f t="shared" si="20"/>
        <v>13.8</v>
      </c>
      <c r="P49" s="111">
        <f t="shared" si="18"/>
        <v>29.8</v>
      </c>
      <c r="Q49" s="111">
        <f t="shared" si="18"/>
        <v>87.6</v>
      </c>
      <c r="R49" s="111">
        <f t="shared" ref="R49:AI49" si="21">AVERAGE(R14:R18)</f>
        <v>154</v>
      </c>
      <c r="S49" s="111">
        <f t="shared" si="21"/>
        <v>80.599999999999994</v>
      </c>
      <c r="T49" s="111">
        <f t="shared" si="21"/>
        <v>22.2</v>
      </c>
      <c r="U49" s="111">
        <f t="shared" si="21"/>
        <v>15.8</v>
      </c>
      <c r="V49" s="111">
        <f t="shared" si="21"/>
        <v>25.2</v>
      </c>
      <c r="W49" s="111">
        <f t="shared" si="21"/>
        <v>8.6</v>
      </c>
      <c r="X49" s="111">
        <f t="shared" si="21"/>
        <v>38.200000000000003</v>
      </c>
      <c r="Y49" s="111">
        <f t="shared" si="21"/>
        <v>66.599999999999994</v>
      </c>
      <c r="Z49" s="111">
        <f t="shared" si="21"/>
        <v>7.6</v>
      </c>
      <c r="AA49" s="111">
        <f t="shared" si="21"/>
        <v>34</v>
      </c>
      <c r="AB49" s="111">
        <f t="shared" si="21"/>
        <v>39.799999999999997</v>
      </c>
      <c r="AC49" s="111">
        <f t="shared" si="21"/>
        <v>40.6</v>
      </c>
      <c r="AD49" s="111">
        <f t="shared" si="21"/>
        <v>7.8</v>
      </c>
      <c r="AE49" s="111">
        <f t="shared" si="21"/>
        <v>32.200000000000003</v>
      </c>
      <c r="AF49" s="111">
        <f t="shared" si="21"/>
        <v>69.599999999999994</v>
      </c>
      <c r="AG49" s="111">
        <f t="shared" si="21"/>
        <v>21.8</v>
      </c>
      <c r="AH49" s="111">
        <f t="shared" si="21"/>
        <v>27.6</v>
      </c>
      <c r="AI49" s="111">
        <f t="shared" si="21"/>
        <v>32.799999999999997</v>
      </c>
      <c r="AJ49" s="82" t="str">
        <f t="shared" si="2"/>
        <v>2007-2011 (old coding rules)</v>
      </c>
    </row>
    <row r="50" spans="1:36" ht="12.75" customHeight="1" x14ac:dyDescent="0.2">
      <c r="B50" s="92" t="s">
        <v>93</v>
      </c>
      <c r="C50" s="110">
        <f t="shared" ref="C50:O50" si="22">AVERAGE(C15:C19)</f>
        <v>1286</v>
      </c>
      <c r="D50" s="111">
        <f t="shared" si="22"/>
        <v>47.4</v>
      </c>
      <c r="E50" s="111">
        <f t="shared" si="22"/>
        <v>59.6</v>
      </c>
      <c r="F50" s="111">
        <f t="shared" si="22"/>
        <v>31.4</v>
      </c>
      <c r="G50" s="111">
        <f t="shared" si="22"/>
        <v>32.200000000000003</v>
      </c>
      <c r="H50" s="111">
        <f t="shared" si="22"/>
        <v>97</v>
      </c>
      <c r="I50" s="111">
        <f t="shared" si="22"/>
        <v>11.4</v>
      </c>
      <c r="J50" s="111">
        <f t="shared" si="22"/>
        <v>44.2</v>
      </c>
      <c r="K50" s="111">
        <f t="shared" si="22"/>
        <v>39.4</v>
      </c>
      <c r="L50" s="111">
        <f t="shared" si="22"/>
        <v>29.2</v>
      </c>
      <c r="M50" s="111">
        <f t="shared" si="22"/>
        <v>20.399999999999999</v>
      </c>
      <c r="N50" s="111">
        <f t="shared" si="22"/>
        <v>19.399999999999999</v>
      </c>
      <c r="O50" s="111">
        <f t="shared" si="22"/>
        <v>15</v>
      </c>
      <c r="P50" s="111">
        <f t="shared" si="18"/>
        <v>31.6</v>
      </c>
      <c r="Q50" s="111">
        <f t="shared" si="18"/>
        <v>83.4</v>
      </c>
      <c r="R50" s="111">
        <f t="shared" ref="R50:AI50" si="23">AVERAGE(R15:R19)</f>
        <v>156</v>
      </c>
      <c r="S50" s="111">
        <f t="shared" si="23"/>
        <v>82.2</v>
      </c>
      <c r="T50" s="111">
        <f t="shared" si="23"/>
        <v>24</v>
      </c>
      <c r="U50" s="111">
        <f t="shared" si="23"/>
        <v>14.8</v>
      </c>
      <c r="V50" s="111">
        <f t="shared" si="23"/>
        <v>23.8</v>
      </c>
      <c r="W50" s="111">
        <f t="shared" si="23"/>
        <v>8.8000000000000007</v>
      </c>
      <c r="X50" s="111">
        <f t="shared" si="23"/>
        <v>33.6</v>
      </c>
      <c r="Y50" s="111">
        <f t="shared" si="23"/>
        <v>67.8</v>
      </c>
      <c r="Z50" s="111">
        <f t="shared" si="23"/>
        <v>7.4</v>
      </c>
      <c r="AA50" s="111">
        <f t="shared" si="23"/>
        <v>36.200000000000003</v>
      </c>
      <c r="AB50" s="111">
        <f t="shared" si="23"/>
        <v>42</v>
      </c>
      <c r="AC50" s="111">
        <f t="shared" si="23"/>
        <v>39.6</v>
      </c>
      <c r="AD50" s="111">
        <f t="shared" si="23"/>
        <v>6</v>
      </c>
      <c r="AE50" s="111">
        <f t="shared" si="23"/>
        <v>29.8</v>
      </c>
      <c r="AF50" s="111">
        <f t="shared" si="23"/>
        <v>71.599999999999994</v>
      </c>
      <c r="AG50" s="111">
        <f t="shared" si="23"/>
        <v>22.6</v>
      </c>
      <c r="AH50" s="111">
        <f t="shared" si="23"/>
        <v>26.8</v>
      </c>
      <c r="AI50" s="111">
        <f t="shared" si="23"/>
        <v>31.4</v>
      </c>
      <c r="AJ50" s="82" t="str">
        <f t="shared" si="2"/>
        <v>2008-2012 (old coding rules)</v>
      </c>
    </row>
    <row r="51" spans="1:36" ht="12.75" customHeight="1" x14ac:dyDescent="0.2">
      <c r="B51" s="92" t="s">
        <v>120</v>
      </c>
      <c r="C51" s="110">
        <f t="shared" ref="C51" si="24">AVERAGE(C16:C20)</f>
        <v>1289.8</v>
      </c>
      <c r="D51" s="110">
        <f t="shared" ref="D51:AI51" si="25">AVERAGE(D16:D19)</f>
        <v>52</v>
      </c>
      <c r="E51" s="110">
        <f t="shared" si="25"/>
        <v>58.75</v>
      </c>
      <c r="F51" s="110">
        <f t="shared" si="25"/>
        <v>29.25</v>
      </c>
      <c r="G51" s="110">
        <f t="shared" si="25"/>
        <v>32.75</v>
      </c>
      <c r="H51" s="110">
        <f t="shared" si="25"/>
        <v>99</v>
      </c>
      <c r="I51" s="110">
        <f t="shared" si="25"/>
        <v>11.5</v>
      </c>
      <c r="J51" s="110">
        <f t="shared" si="25"/>
        <v>46.25</v>
      </c>
      <c r="K51" s="110">
        <f t="shared" si="25"/>
        <v>38.75</v>
      </c>
      <c r="L51" s="110">
        <f t="shared" si="25"/>
        <v>26.25</v>
      </c>
      <c r="M51" s="110">
        <f t="shared" si="25"/>
        <v>21.75</v>
      </c>
      <c r="N51" s="110">
        <f t="shared" si="25"/>
        <v>20.75</v>
      </c>
      <c r="O51" s="110">
        <f t="shared" si="25"/>
        <v>15</v>
      </c>
      <c r="P51" s="110">
        <f t="shared" si="25"/>
        <v>31.75</v>
      </c>
      <c r="Q51" s="110">
        <f t="shared" si="25"/>
        <v>81.5</v>
      </c>
      <c r="R51" s="110">
        <f t="shared" si="25"/>
        <v>160.75</v>
      </c>
      <c r="S51" s="110">
        <f t="shared" si="25"/>
        <v>80.5</v>
      </c>
      <c r="T51" s="110">
        <f t="shared" si="25"/>
        <v>23.5</v>
      </c>
      <c r="U51" s="110">
        <f t="shared" si="25"/>
        <v>15.5</v>
      </c>
      <c r="V51" s="110">
        <f t="shared" si="25"/>
        <v>22.75</v>
      </c>
      <c r="W51" s="110">
        <f t="shared" si="25"/>
        <v>9.5</v>
      </c>
      <c r="X51" s="110">
        <f t="shared" si="25"/>
        <v>33.75</v>
      </c>
      <c r="Y51" s="110">
        <f t="shared" si="25"/>
        <v>68.75</v>
      </c>
      <c r="Z51" s="110">
        <f t="shared" si="25"/>
        <v>7</v>
      </c>
      <c r="AA51" s="110">
        <f t="shared" si="25"/>
        <v>38</v>
      </c>
      <c r="AB51" s="110">
        <f t="shared" si="25"/>
        <v>40.25</v>
      </c>
      <c r="AC51" s="110">
        <f t="shared" si="25"/>
        <v>41</v>
      </c>
      <c r="AD51" s="110">
        <f t="shared" si="25"/>
        <v>6.5</v>
      </c>
      <c r="AE51" s="110">
        <f t="shared" si="25"/>
        <v>30.5</v>
      </c>
      <c r="AF51" s="110">
        <f t="shared" si="25"/>
        <v>68</v>
      </c>
      <c r="AG51" s="110">
        <f t="shared" si="25"/>
        <v>22.75</v>
      </c>
      <c r="AH51" s="110">
        <f t="shared" si="25"/>
        <v>26</v>
      </c>
      <c r="AI51" s="110">
        <f t="shared" si="25"/>
        <v>32</v>
      </c>
      <c r="AJ51" s="82" t="str">
        <f t="shared" si="2"/>
        <v>2009-2013 (old coding rules)</v>
      </c>
    </row>
    <row r="52" spans="1:36" ht="12.75" customHeight="1" x14ac:dyDescent="0.2">
      <c r="B52" s="92" t="s">
        <v>125</v>
      </c>
      <c r="C52" s="110">
        <f t="shared" ref="C52" si="26">AVERAGE(C17:C21)</f>
        <v>1287.4000000000001</v>
      </c>
      <c r="D52" s="110">
        <f t="shared" ref="D52:AI52" si="27">AVERAGE(D17:D20)</f>
        <v>51.75</v>
      </c>
      <c r="E52" s="110">
        <f t="shared" si="27"/>
        <v>59.75</v>
      </c>
      <c r="F52" s="110">
        <f t="shared" si="27"/>
        <v>28.5</v>
      </c>
      <c r="G52" s="110">
        <f t="shared" si="27"/>
        <v>30.75</v>
      </c>
      <c r="H52" s="110">
        <f t="shared" si="27"/>
        <v>99</v>
      </c>
      <c r="I52" s="110">
        <f t="shared" si="27"/>
        <v>11</v>
      </c>
      <c r="J52" s="110">
        <f t="shared" si="27"/>
        <v>45.75</v>
      </c>
      <c r="K52" s="110">
        <f t="shared" si="27"/>
        <v>36.5</v>
      </c>
      <c r="L52" s="110">
        <f t="shared" si="27"/>
        <v>29</v>
      </c>
      <c r="M52" s="110">
        <f t="shared" si="27"/>
        <v>22</v>
      </c>
      <c r="N52" s="110">
        <f t="shared" si="27"/>
        <v>19.25</v>
      </c>
      <c r="O52" s="110">
        <f t="shared" si="27"/>
        <v>16.5</v>
      </c>
      <c r="P52" s="110">
        <f t="shared" si="27"/>
        <v>28.75</v>
      </c>
      <c r="Q52" s="110">
        <f t="shared" si="27"/>
        <v>76</v>
      </c>
      <c r="R52" s="110">
        <f t="shared" si="27"/>
        <v>155.5</v>
      </c>
      <c r="S52" s="110">
        <f t="shared" si="27"/>
        <v>77.5</v>
      </c>
      <c r="T52" s="110">
        <f t="shared" si="27"/>
        <v>24</v>
      </c>
      <c r="U52" s="110">
        <f t="shared" si="27"/>
        <v>17</v>
      </c>
      <c r="V52" s="110">
        <f t="shared" si="27"/>
        <v>22.5</v>
      </c>
      <c r="W52" s="110">
        <f t="shared" si="27"/>
        <v>11</v>
      </c>
      <c r="X52" s="110">
        <f t="shared" si="27"/>
        <v>32</v>
      </c>
      <c r="Y52" s="110">
        <f t="shared" si="27"/>
        <v>71.5</v>
      </c>
      <c r="Z52" s="110">
        <f t="shared" si="27"/>
        <v>8</v>
      </c>
      <c r="AA52" s="110">
        <f t="shared" si="27"/>
        <v>37.25</v>
      </c>
      <c r="AB52" s="110">
        <f t="shared" si="27"/>
        <v>42.25</v>
      </c>
      <c r="AC52" s="110">
        <f t="shared" si="27"/>
        <v>40</v>
      </c>
      <c r="AD52" s="110">
        <f t="shared" si="27"/>
        <v>7.25</v>
      </c>
      <c r="AE52" s="110">
        <f t="shared" si="27"/>
        <v>30.5</v>
      </c>
      <c r="AF52" s="110">
        <f t="shared" si="27"/>
        <v>70.75</v>
      </c>
      <c r="AG52" s="110">
        <f t="shared" si="27"/>
        <v>19.25</v>
      </c>
      <c r="AH52" s="110">
        <f t="shared" si="27"/>
        <v>28.25</v>
      </c>
      <c r="AI52" s="110">
        <f t="shared" si="27"/>
        <v>30.25</v>
      </c>
      <c r="AJ52" s="82" t="str">
        <f t="shared" si="2"/>
        <v>2010-2014 (old coding rules)</v>
      </c>
    </row>
    <row r="53" spans="1:36" ht="12.75" customHeight="1" x14ac:dyDescent="0.2">
      <c r="B53" s="92" t="s">
        <v>135</v>
      </c>
      <c r="C53" s="110">
        <f t="shared" ref="C53" si="28">AVERAGE(C18:C22)</f>
        <v>1308.8</v>
      </c>
      <c r="D53" s="110">
        <f t="shared" ref="D53:AI53" si="29">AVERAGE(D18:D21)</f>
        <v>49.75</v>
      </c>
      <c r="E53" s="110">
        <f t="shared" si="29"/>
        <v>62</v>
      </c>
      <c r="F53" s="110">
        <f t="shared" si="29"/>
        <v>26.75</v>
      </c>
      <c r="G53" s="110">
        <f t="shared" si="29"/>
        <v>26.25</v>
      </c>
      <c r="H53" s="110">
        <f t="shared" si="29"/>
        <v>104.75</v>
      </c>
      <c r="I53" s="110">
        <f t="shared" si="29"/>
        <v>8.5</v>
      </c>
      <c r="J53" s="110">
        <f t="shared" si="29"/>
        <v>43</v>
      </c>
      <c r="K53" s="110">
        <f t="shared" si="29"/>
        <v>40</v>
      </c>
      <c r="L53" s="110">
        <f t="shared" si="29"/>
        <v>29</v>
      </c>
      <c r="M53" s="110">
        <f t="shared" si="29"/>
        <v>21.25</v>
      </c>
      <c r="N53" s="110">
        <f t="shared" si="29"/>
        <v>19</v>
      </c>
      <c r="O53" s="110">
        <f t="shared" si="29"/>
        <v>19.75</v>
      </c>
      <c r="P53" s="110">
        <f t="shared" si="29"/>
        <v>27.75</v>
      </c>
      <c r="Q53" s="110">
        <f t="shared" si="29"/>
        <v>75</v>
      </c>
      <c r="R53" s="110">
        <f t="shared" si="29"/>
        <v>156</v>
      </c>
      <c r="S53" s="110">
        <f t="shared" si="29"/>
        <v>71.5</v>
      </c>
      <c r="T53" s="110">
        <f t="shared" si="29"/>
        <v>23.25</v>
      </c>
      <c r="U53" s="110">
        <f t="shared" si="29"/>
        <v>17.25</v>
      </c>
      <c r="V53" s="110">
        <f t="shared" si="29"/>
        <v>23.25</v>
      </c>
      <c r="W53" s="110">
        <f t="shared" si="29"/>
        <v>11.75</v>
      </c>
      <c r="X53" s="110">
        <f t="shared" si="29"/>
        <v>31</v>
      </c>
      <c r="Y53" s="110">
        <f t="shared" si="29"/>
        <v>77</v>
      </c>
      <c r="Z53" s="110">
        <f t="shared" si="29"/>
        <v>8</v>
      </c>
      <c r="AA53" s="110">
        <f t="shared" si="29"/>
        <v>35</v>
      </c>
      <c r="AB53" s="110">
        <f t="shared" si="29"/>
        <v>43.75</v>
      </c>
      <c r="AC53" s="110">
        <f t="shared" si="29"/>
        <v>40.5</v>
      </c>
      <c r="AD53" s="110">
        <f t="shared" si="29"/>
        <v>8</v>
      </c>
      <c r="AE53" s="110">
        <f t="shared" si="29"/>
        <v>31</v>
      </c>
      <c r="AF53" s="110">
        <f t="shared" si="29"/>
        <v>74.75</v>
      </c>
      <c r="AG53" s="110">
        <f t="shared" si="29"/>
        <v>21.25</v>
      </c>
      <c r="AH53" s="110">
        <f t="shared" si="29"/>
        <v>29</v>
      </c>
      <c r="AI53" s="110">
        <f t="shared" si="29"/>
        <v>30.5</v>
      </c>
      <c r="AJ53" s="82" t="str">
        <f t="shared" si="2"/>
        <v>2011-2015 (old coding rules)</v>
      </c>
    </row>
    <row r="54" spans="1:36" ht="12.75" customHeight="1" x14ac:dyDescent="0.2">
      <c r="B54" s="92" t="s">
        <v>138</v>
      </c>
      <c r="C54" s="110">
        <f t="shared" ref="C54" si="30">AVERAGE(C19:C23)</f>
        <v>1360.4</v>
      </c>
      <c r="D54" s="110">
        <f t="shared" ref="D54:AI54" si="31">AVERAGE(D19:D22)</f>
        <v>50</v>
      </c>
      <c r="E54" s="110">
        <f t="shared" si="31"/>
        <v>61.25</v>
      </c>
      <c r="F54" s="110">
        <f t="shared" si="31"/>
        <v>25.5</v>
      </c>
      <c r="G54" s="110">
        <f t="shared" si="31"/>
        <v>27.75</v>
      </c>
      <c r="H54" s="110">
        <f t="shared" si="31"/>
        <v>104.5</v>
      </c>
      <c r="I54" s="110">
        <f t="shared" si="31"/>
        <v>10.75</v>
      </c>
      <c r="J54" s="110">
        <f t="shared" si="31"/>
        <v>45.5</v>
      </c>
      <c r="K54" s="110">
        <f t="shared" si="31"/>
        <v>40.75</v>
      </c>
      <c r="L54" s="110">
        <f t="shared" si="31"/>
        <v>28.75</v>
      </c>
      <c r="M54" s="110">
        <f t="shared" si="31"/>
        <v>24.75</v>
      </c>
      <c r="N54" s="110">
        <f t="shared" si="31"/>
        <v>18.75</v>
      </c>
      <c r="O54" s="110">
        <f t="shared" si="31"/>
        <v>18.5</v>
      </c>
      <c r="P54" s="110">
        <f t="shared" si="31"/>
        <v>30.5</v>
      </c>
      <c r="Q54" s="110">
        <f t="shared" si="31"/>
        <v>79.5</v>
      </c>
      <c r="R54" s="110">
        <f t="shared" si="31"/>
        <v>158.25</v>
      </c>
      <c r="S54" s="110">
        <f t="shared" si="31"/>
        <v>68.75</v>
      </c>
      <c r="T54" s="110">
        <f t="shared" si="31"/>
        <v>24.25</v>
      </c>
      <c r="U54" s="110">
        <f t="shared" si="31"/>
        <v>16.25</v>
      </c>
      <c r="V54" s="110">
        <f t="shared" si="31"/>
        <v>22</v>
      </c>
      <c r="W54" s="110">
        <f t="shared" si="31"/>
        <v>12.5</v>
      </c>
      <c r="X54" s="110">
        <f t="shared" si="31"/>
        <v>31.75</v>
      </c>
      <c r="Y54" s="110">
        <f t="shared" si="31"/>
        <v>87.25</v>
      </c>
      <c r="Z54" s="110">
        <f t="shared" si="31"/>
        <v>7.5</v>
      </c>
      <c r="AA54" s="110">
        <f t="shared" si="31"/>
        <v>35.5</v>
      </c>
      <c r="AB54" s="110">
        <f t="shared" si="31"/>
        <v>40.5</v>
      </c>
      <c r="AC54" s="110">
        <f t="shared" si="31"/>
        <v>35</v>
      </c>
      <c r="AD54" s="110">
        <f t="shared" si="31"/>
        <v>9.25</v>
      </c>
      <c r="AE54" s="110">
        <f t="shared" si="31"/>
        <v>31.25</v>
      </c>
      <c r="AF54" s="110">
        <f t="shared" si="31"/>
        <v>83</v>
      </c>
      <c r="AG54" s="110">
        <f t="shared" si="31"/>
        <v>24.5</v>
      </c>
      <c r="AH54" s="110">
        <f t="shared" si="31"/>
        <v>26.75</v>
      </c>
      <c r="AI54" s="110">
        <f t="shared" si="31"/>
        <v>31.25</v>
      </c>
      <c r="AJ54" s="82" t="str">
        <f t="shared" si="2"/>
        <v>2012-2016 (old coding rules)</v>
      </c>
    </row>
    <row r="55" spans="1:36" ht="12.75" customHeight="1" x14ac:dyDescent="0.2">
      <c r="B55" s="92" t="s">
        <v>143</v>
      </c>
      <c r="C55" s="110">
        <f>AVERAGE(C20:C24)</f>
        <v>1426.8</v>
      </c>
      <c r="D55" s="110">
        <f t="shared" ref="D55:AI55" si="32">AVERAGE(D20:D23)</f>
        <v>51.75</v>
      </c>
      <c r="E55" s="110">
        <f t="shared" si="32"/>
        <v>66.75</v>
      </c>
      <c r="F55" s="110">
        <f t="shared" si="32"/>
        <v>31.5</v>
      </c>
      <c r="G55" s="110">
        <f t="shared" si="32"/>
        <v>29.75</v>
      </c>
      <c r="H55" s="110">
        <f t="shared" si="32"/>
        <v>106</v>
      </c>
      <c r="I55" s="110">
        <f t="shared" si="32"/>
        <v>11</v>
      </c>
      <c r="J55" s="110">
        <f t="shared" si="32"/>
        <v>47.25</v>
      </c>
      <c r="K55" s="110">
        <f t="shared" si="32"/>
        <v>39.5</v>
      </c>
      <c r="L55" s="110">
        <f t="shared" si="32"/>
        <v>33</v>
      </c>
      <c r="M55" s="110">
        <f t="shared" si="32"/>
        <v>28.5</v>
      </c>
      <c r="N55" s="110">
        <f t="shared" si="32"/>
        <v>22.75</v>
      </c>
      <c r="O55" s="110">
        <f t="shared" si="32"/>
        <v>20.25</v>
      </c>
      <c r="P55" s="110">
        <f t="shared" si="32"/>
        <v>33.75</v>
      </c>
      <c r="Q55" s="110">
        <f t="shared" si="32"/>
        <v>87.25</v>
      </c>
      <c r="R55" s="110">
        <f t="shared" si="32"/>
        <v>169.25</v>
      </c>
      <c r="S55" s="110">
        <f t="shared" si="32"/>
        <v>70.5</v>
      </c>
      <c r="T55" s="110">
        <f t="shared" si="32"/>
        <v>23.75</v>
      </c>
      <c r="U55" s="110">
        <f t="shared" si="32"/>
        <v>19</v>
      </c>
      <c r="V55" s="110">
        <f t="shared" si="32"/>
        <v>23.25</v>
      </c>
      <c r="W55" s="110">
        <f t="shared" si="32"/>
        <v>11.5</v>
      </c>
      <c r="X55" s="110">
        <f t="shared" si="32"/>
        <v>35.75</v>
      </c>
      <c r="Y55" s="110">
        <f t="shared" si="32"/>
        <v>93</v>
      </c>
      <c r="Z55" s="110">
        <f t="shared" si="32"/>
        <v>8</v>
      </c>
      <c r="AA55" s="110">
        <f t="shared" si="32"/>
        <v>35.75</v>
      </c>
      <c r="AB55" s="110">
        <f t="shared" si="32"/>
        <v>41.25</v>
      </c>
      <c r="AC55" s="110">
        <f t="shared" si="32"/>
        <v>35.75</v>
      </c>
      <c r="AD55" s="110">
        <f t="shared" si="32"/>
        <v>8.75</v>
      </c>
      <c r="AE55" s="110">
        <f t="shared" si="32"/>
        <v>31.5</v>
      </c>
      <c r="AF55" s="110">
        <f t="shared" si="32"/>
        <v>87.25</v>
      </c>
      <c r="AG55" s="110">
        <f t="shared" si="32"/>
        <v>26</v>
      </c>
      <c r="AH55" s="110">
        <f t="shared" si="32"/>
        <v>28.5</v>
      </c>
      <c r="AI55" s="110">
        <f t="shared" si="32"/>
        <v>31</v>
      </c>
      <c r="AJ55" s="82" t="str">
        <f t="shared" si="2"/>
        <v>2013-2017 (old coding rules)</v>
      </c>
    </row>
    <row r="56" spans="1:36" ht="12.75" customHeight="1" x14ac:dyDescent="0.2">
      <c r="B56" s="92" t="s">
        <v>146</v>
      </c>
      <c r="C56" s="110">
        <f t="shared" ref="C56" si="33">AVERAGE(C21:C25)</f>
        <v>1478</v>
      </c>
      <c r="D56" s="110">
        <f t="shared" ref="D56:AI56" si="34">AVERAGE(D20:D24)</f>
        <v>50.8</v>
      </c>
      <c r="E56" s="110">
        <f t="shared" si="34"/>
        <v>64</v>
      </c>
      <c r="F56" s="110">
        <f t="shared" si="34"/>
        <v>31.2</v>
      </c>
      <c r="G56" s="110">
        <f t="shared" si="34"/>
        <v>29</v>
      </c>
      <c r="H56" s="110">
        <f t="shared" si="34"/>
        <v>107.6</v>
      </c>
      <c r="I56" s="110">
        <f t="shared" si="34"/>
        <v>12.2</v>
      </c>
      <c r="J56" s="110">
        <f t="shared" si="34"/>
        <v>49.4</v>
      </c>
      <c r="K56" s="110">
        <f t="shared" si="34"/>
        <v>39.4</v>
      </c>
      <c r="L56" s="110">
        <f t="shared" si="34"/>
        <v>32.6</v>
      </c>
      <c r="M56" s="110">
        <f t="shared" si="34"/>
        <v>28.8</v>
      </c>
      <c r="N56" s="110">
        <f t="shared" si="34"/>
        <v>23</v>
      </c>
      <c r="O56" s="110">
        <f t="shared" si="34"/>
        <v>22.4</v>
      </c>
      <c r="P56" s="110">
        <f t="shared" si="34"/>
        <v>35.4</v>
      </c>
      <c r="Q56" s="110">
        <f t="shared" si="34"/>
        <v>90.2</v>
      </c>
      <c r="R56" s="110">
        <f t="shared" si="34"/>
        <v>168.6</v>
      </c>
      <c r="S56" s="110">
        <f t="shared" si="34"/>
        <v>74.2</v>
      </c>
      <c r="T56" s="110">
        <f t="shared" si="34"/>
        <v>24.4</v>
      </c>
      <c r="U56" s="110">
        <f t="shared" si="34"/>
        <v>19</v>
      </c>
      <c r="V56" s="110">
        <f t="shared" si="34"/>
        <v>24.4</v>
      </c>
      <c r="W56" s="110">
        <f t="shared" si="34"/>
        <v>12.6</v>
      </c>
      <c r="X56" s="110">
        <f t="shared" si="34"/>
        <v>36.799999999999997</v>
      </c>
      <c r="Y56" s="110">
        <f t="shared" si="34"/>
        <v>96.4</v>
      </c>
      <c r="Z56" s="110">
        <f t="shared" si="34"/>
        <v>8.1999999999999993</v>
      </c>
      <c r="AA56" s="110">
        <f t="shared" si="34"/>
        <v>39</v>
      </c>
      <c r="AB56" s="110">
        <f t="shared" si="34"/>
        <v>43.8</v>
      </c>
      <c r="AC56" s="110">
        <f t="shared" si="34"/>
        <v>38.200000000000003</v>
      </c>
      <c r="AD56" s="110">
        <f t="shared" si="34"/>
        <v>8.4</v>
      </c>
      <c r="AE56" s="110">
        <f t="shared" si="34"/>
        <v>34</v>
      </c>
      <c r="AF56" s="110">
        <f t="shared" si="34"/>
        <v>93.4</v>
      </c>
      <c r="AG56" s="110">
        <f t="shared" si="34"/>
        <v>25.6</v>
      </c>
      <c r="AH56" s="110">
        <f t="shared" si="34"/>
        <v>30</v>
      </c>
      <c r="AI56" s="110">
        <f t="shared" si="34"/>
        <v>33.799999999999997</v>
      </c>
      <c r="AJ56" s="82" t="str">
        <f t="shared" ref="AJ56:AJ58" si="35">B56</f>
        <v>2014-2018 (old coding rules)</v>
      </c>
    </row>
    <row r="57" spans="1:36" ht="12.75" customHeight="1" x14ac:dyDescent="0.2">
      <c r="B57" s="92" t="s">
        <v>169</v>
      </c>
      <c r="C57" s="110">
        <f t="shared" ref="C57:AI57" si="36">AVERAGE(C22:C26)</f>
        <v>1563</v>
      </c>
      <c r="D57" s="110">
        <f t="shared" si="36"/>
        <v>49.2</v>
      </c>
      <c r="E57" s="110">
        <f t="shared" si="36"/>
        <v>65.2</v>
      </c>
      <c r="F57" s="110">
        <f t="shared" si="36"/>
        <v>37.799999999999997</v>
      </c>
      <c r="G57" s="110">
        <f t="shared" si="36"/>
        <v>32.4</v>
      </c>
      <c r="H57" s="110">
        <f t="shared" si="36"/>
        <v>110.2</v>
      </c>
      <c r="I57" s="110">
        <f t="shared" si="36"/>
        <v>15.8</v>
      </c>
      <c r="J57" s="110">
        <f t="shared" si="36"/>
        <v>53.2</v>
      </c>
      <c r="K57" s="110">
        <f t="shared" si="36"/>
        <v>46.6</v>
      </c>
      <c r="L57" s="110">
        <f t="shared" si="36"/>
        <v>38.200000000000003</v>
      </c>
      <c r="M57" s="110">
        <f t="shared" si="36"/>
        <v>28</v>
      </c>
      <c r="N57" s="110">
        <f t="shared" si="36"/>
        <v>24.8</v>
      </c>
      <c r="O57" s="110">
        <f t="shared" si="36"/>
        <v>23.4</v>
      </c>
      <c r="P57" s="110">
        <f t="shared" si="36"/>
        <v>43.4</v>
      </c>
      <c r="Q57" s="110">
        <f t="shared" si="36"/>
        <v>104</v>
      </c>
      <c r="R57" s="110">
        <f t="shared" si="36"/>
        <v>187.4</v>
      </c>
      <c r="S57" s="110">
        <f t="shared" si="36"/>
        <v>91.4</v>
      </c>
      <c r="T57" s="110">
        <f t="shared" si="36"/>
        <v>28</v>
      </c>
      <c r="U57" s="110">
        <f t="shared" si="36"/>
        <v>18.399999999999999</v>
      </c>
      <c r="V57" s="110">
        <f t="shared" si="36"/>
        <v>26.2</v>
      </c>
      <c r="W57" s="110">
        <f t="shared" si="36"/>
        <v>10.8</v>
      </c>
      <c r="X57" s="110">
        <f t="shared" si="36"/>
        <v>40.6</v>
      </c>
      <c r="Y57" s="110">
        <f t="shared" si="36"/>
        <v>105.4</v>
      </c>
      <c r="Z57" s="110">
        <f t="shared" si="36"/>
        <v>7.6</v>
      </c>
      <c r="AA57" s="110">
        <f t="shared" si="36"/>
        <v>49.4</v>
      </c>
      <c r="AB57" s="110">
        <f t="shared" si="36"/>
        <v>44.8</v>
      </c>
      <c r="AC57" s="110">
        <f t="shared" si="36"/>
        <v>41.4</v>
      </c>
      <c r="AD57" s="110">
        <f t="shared" si="36"/>
        <v>8.8000000000000007</v>
      </c>
      <c r="AE57" s="110">
        <f t="shared" si="36"/>
        <v>35.799999999999997</v>
      </c>
      <c r="AF57" s="110">
        <f t="shared" si="36"/>
        <v>101</v>
      </c>
      <c r="AG57" s="110">
        <f t="shared" si="36"/>
        <v>28.6</v>
      </c>
      <c r="AH57" s="110">
        <f t="shared" si="36"/>
        <v>28.2</v>
      </c>
      <c r="AI57" s="110">
        <f t="shared" si="36"/>
        <v>37</v>
      </c>
      <c r="AJ57" s="82" t="str">
        <f t="shared" si="35"/>
        <v>2015-2019 (old coding rules)</v>
      </c>
    </row>
    <row r="58" spans="1:36" ht="13.5" thickBot="1" x14ac:dyDescent="0.25">
      <c r="B58" s="72" t="s">
        <v>170</v>
      </c>
      <c r="C58" s="110">
        <f>AVERAGE(C23:C27)</f>
        <v>1618.4</v>
      </c>
      <c r="D58" s="110">
        <f t="shared" ref="D58:AH58" si="37">AVERAGE(D23:D27)</f>
        <v>52.6</v>
      </c>
      <c r="E58" s="110">
        <f t="shared" si="37"/>
        <v>65.2</v>
      </c>
      <c r="F58" s="110">
        <f t="shared" si="37"/>
        <v>39.799999999999997</v>
      </c>
      <c r="G58" s="110">
        <f t="shared" si="37"/>
        <v>32.6</v>
      </c>
      <c r="H58" s="110">
        <f t="shared" si="37"/>
        <v>113</v>
      </c>
      <c r="I58" s="110">
        <f t="shared" si="37"/>
        <v>17.399999999999999</v>
      </c>
      <c r="J58" s="110">
        <f t="shared" si="37"/>
        <v>53.2</v>
      </c>
      <c r="K58" s="110">
        <f t="shared" si="37"/>
        <v>53</v>
      </c>
      <c r="L58" s="110">
        <f t="shared" si="37"/>
        <v>40.4</v>
      </c>
      <c r="M58" s="110">
        <f t="shared" si="37"/>
        <v>30.6</v>
      </c>
      <c r="N58" s="110">
        <f t="shared" si="37"/>
        <v>24</v>
      </c>
      <c r="O58" s="110">
        <f t="shared" si="37"/>
        <v>23.6</v>
      </c>
      <c r="P58" s="110">
        <f t="shared" si="37"/>
        <v>46.6</v>
      </c>
      <c r="Q58" s="110">
        <f t="shared" si="37"/>
        <v>104</v>
      </c>
      <c r="R58" s="110">
        <f t="shared" si="37"/>
        <v>190.2</v>
      </c>
      <c r="S58" s="110">
        <f t="shared" si="37"/>
        <v>97.8</v>
      </c>
      <c r="T58" s="110">
        <f t="shared" si="37"/>
        <v>28</v>
      </c>
      <c r="U58" s="110">
        <f t="shared" si="37"/>
        <v>20</v>
      </c>
      <c r="V58" s="110">
        <f t="shared" si="37"/>
        <v>28.6</v>
      </c>
      <c r="W58" s="110">
        <f t="shared" si="37"/>
        <v>12.2</v>
      </c>
      <c r="X58" s="110">
        <f t="shared" si="37"/>
        <v>40.6</v>
      </c>
      <c r="Y58" s="110">
        <f t="shared" si="37"/>
        <v>102.4</v>
      </c>
      <c r="Z58" s="110">
        <f t="shared" si="37"/>
        <v>9.8000000000000007</v>
      </c>
      <c r="AA58" s="110">
        <f t="shared" si="37"/>
        <v>56.4</v>
      </c>
      <c r="AB58" s="110">
        <f t="shared" si="37"/>
        <v>46.8</v>
      </c>
      <c r="AC58" s="110">
        <f t="shared" si="37"/>
        <v>44</v>
      </c>
      <c r="AD58" s="110">
        <f t="shared" si="37"/>
        <v>7</v>
      </c>
      <c r="AE58" s="110">
        <f t="shared" si="37"/>
        <v>36.6</v>
      </c>
      <c r="AF58" s="110">
        <f t="shared" si="37"/>
        <v>102</v>
      </c>
      <c r="AG58" s="110">
        <f t="shared" si="37"/>
        <v>28.8</v>
      </c>
      <c r="AH58" s="110">
        <f t="shared" si="37"/>
        <v>32.4</v>
      </c>
      <c r="AI58" s="110">
        <f>AVERAGE(AI23:AI27)</f>
        <v>38.799999999999997</v>
      </c>
      <c r="AJ58" s="112" t="str">
        <f t="shared" si="35"/>
        <v>2016-2020 (old coding rules)</v>
      </c>
    </row>
    <row r="59" spans="1:36" x14ac:dyDescent="0.2">
      <c r="B59" s="9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81"/>
    </row>
    <row r="60" spans="1:36" x14ac:dyDescent="0.2">
      <c r="A60" s="249" t="s">
        <v>130</v>
      </c>
      <c r="B60" s="249"/>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row>
    <row r="61" spans="1:36" x14ac:dyDescent="0.2">
      <c r="A61" s="211" t="s">
        <v>129</v>
      </c>
      <c r="B61" s="211"/>
      <c r="C61" s="211"/>
      <c r="D61" s="211"/>
      <c r="E61" s="211"/>
      <c r="F61" s="211"/>
      <c r="G61" s="211"/>
      <c r="H61" s="211"/>
      <c r="I61" s="211"/>
      <c r="J61" s="211"/>
      <c r="K61" s="211"/>
    </row>
    <row r="62" spans="1:36" x14ac:dyDescent="0.2">
      <c r="A62" s="211" t="s">
        <v>85</v>
      </c>
      <c r="B62" s="211"/>
      <c r="C62" s="211"/>
      <c r="D62" s="211"/>
      <c r="E62" s="211"/>
      <c r="F62" s="211"/>
      <c r="G62" s="211"/>
      <c r="H62" s="211"/>
      <c r="I62" s="211"/>
      <c r="J62" s="211"/>
      <c r="K62" s="211"/>
    </row>
    <row r="63" spans="1:36" x14ac:dyDescent="0.2">
      <c r="A63" s="46"/>
      <c r="B63" s="46"/>
    </row>
    <row r="64" spans="1:36" ht="12.75" customHeight="1" x14ac:dyDescent="0.2">
      <c r="A64" s="211" t="s">
        <v>188</v>
      </c>
      <c r="B64" s="211"/>
    </row>
    <row r="65" spans="1:2" ht="12.75" customHeight="1" x14ac:dyDescent="0.2">
      <c r="A65" s="46"/>
      <c r="B65" s="46"/>
    </row>
  </sheetData>
  <mergeCells count="39">
    <mergeCell ref="A60:B60"/>
    <mergeCell ref="A61:K61"/>
    <mergeCell ref="A62:K62"/>
    <mergeCell ref="A64:B64"/>
    <mergeCell ref="R1:S1"/>
    <mergeCell ref="AD3:AD5"/>
    <mergeCell ref="AE3:AE5"/>
    <mergeCell ref="AF3:AF5"/>
    <mergeCell ref="AG3:AG5"/>
    <mergeCell ref="AH3:AH5"/>
    <mergeCell ref="AI3:AI5"/>
    <mergeCell ref="X3:X5"/>
    <mergeCell ref="Y3:Y5"/>
    <mergeCell ref="Z3:Z5"/>
    <mergeCell ref="AA3:AA5"/>
    <mergeCell ref="AB3:AB5"/>
    <mergeCell ref="AC3:AC5"/>
    <mergeCell ref="R3:R5"/>
    <mergeCell ref="S3:S5"/>
    <mergeCell ref="T3:T5"/>
    <mergeCell ref="U3:U5"/>
    <mergeCell ref="V3:V5"/>
    <mergeCell ref="W3:W5"/>
    <mergeCell ref="L3:L5"/>
    <mergeCell ref="M3:M5"/>
    <mergeCell ref="N3:N5"/>
    <mergeCell ref="O3:O5"/>
    <mergeCell ref="P3:P5"/>
    <mergeCell ref="Q3:Q5"/>
    <mergeCell ref="A1:P1"/>
    <mergeCell ref="C3:C5"/>
    <mergeCell ref="D3:D5"/>
    <mergeCell ref="E3:E5"/>
    <mergeCell ref="F3:F5"/>
    <mergeCell ref="G3:G5"/>
    <mergeCell ref="H3:H5"/>
    <mergeCell ref="I3:I5"/>
    <mergeCell ref="J3:J5"/>
    <mergeCell ref="K3:K5"/>
  </mergeCells>
  <phoneticPr fontId="6" type="noConversion"/>
  <hyperlinks>
    <hyperlink ref="R1:S1" location="Contents!A1" display="back to contents"/>
  </hyperlinks>
  <pageMargins left="0.36" right="0.34" top="0.3" bottom="0.38" header="0.19" footer="0.18"/>
  <pageSetup paperSize="9" scale="75" fitToWidth="2" orientation="landscape" r:id="rId1"/>
  <headerFooter alignWithMargins="0">
    <oddFooter>&amp;L&amp;Z&amp;F     &amp;A</oddFooter>
  </headerFooter>
  <ignoredErrors>
    <ignoredError sqref="I42:O54 C42:G54 X42:AI54 P42:V54"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A34192903</value>
    </field>
    <field name="Objective-Title">
      <value order="0">NRS - Accidental Deaths - 2020 - Tables and Figures</value>
    </field>
    <field name="Objective-Description">
      <value order="0"/>
    </field>
    <field name="Objective-CreationStamp">
      <value order="0">2021-07-30T13:43:40Z</value>
    </field>
    <field name="Objective-IsApproved">
      <value order="0">false</value>
    </field>
    <field name="Objective-IsPublished">
      <value order="0">false</value>
    </field>
    <field name="Objective-DatePublished">
      <value order="0"/>
    </field>
    <field name="Objective-ModificationStamp">
      <value order="0">2021-08-05T08:36:34Z</value>
    </field>
    <field name="Objective-Owner">
      <value order="0">Lee, Emily (U449193)</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Being Drafted</value>
    </field>
    <field name="Objective-VersionId">
      <value order="0">vA50189359</value>
    </field>
    <field name="Objective-Version">
      <value order="0">0.2</value>
    </field>
    <field name="Objective-VersionNumber">
      <value order="0">2</value>
    </field>
    <field name="Objective-VersionComment">
      <value order="0"/>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10</vt:i4>
      </vt:variant>
      <vt:variant>
        <vt:lpstr>Charts</vt:lpstr>
      </vt:variant>
      <vt:variant>
        <vt:i4>1</vt:i4>
      </vt:variant>
      <vt:variant>
        <vt:lpstr>Named Ranges</vt:lpstr>
      </vt:variant>
      <vt:variant>
        <vt:i4>9</vt:i4>
      </vt:variant>
    </vt:vector>
  </HeadingPairs>
  <TitlesOfParts>
    <vt:vector size="20" baseType="lpstr">
      <vt:lpstr>Contents</vt:lpstr>
      <vt:lpstr>Accidental deaths by sex</vt:lpstr>
      <vt:lpstr>Figures for chart1</vt:lpstr>
      <vt:lpstr>2 - Cause of death</vt:lpstr>
      <vt:lpstr>3 - All by age-group</vt:lpstr>
      <vt:lpstr>3M - Males by age-group</vt:lpstr>
      <vt:lpstr>3F - Females by age-group</vt:lpstr>
      <vt:lpstr>4 - Health Board</vt:lpstr>
      <vt:lpstr>5 - Local Authority</vt:lpstr>
      <vt:lpstr>6 - SIMD</vt:lpstr>
      <vt:lpstr>Chart1</vt:lpstr>
      <vt:lpstr>'2 - Cause of death'!Print_Area</vt:lpstr>
      <vt:lpstr>'3 - All by age-group'!Print_Area</vt:lpstr>
      <vt:lpstr>'3F - Females by age-group'!Print_Area</vt:lpstr>
      <vt:lpstr>'3M - Males by age-group'!Print_Area</vt:lpstr>
      <vt:lpstr>'4 - Health Board'!Print_Area</vt:lpstr>
      <vt:lpstr>'5 - Local Authority'!Print_Area</vt:lpstr>
      <vt:lpstr>'Accidental deaths by sex'!Print_Area</vt:lpstr>
      <vt:lpstr>'Figures for chart1'!Print_Area</vt:lpstr>
      <vt:lpstr>'4 - Health Board'!Print_Titles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2019-06-05T14:57:30Z</cp:lastPrinted>
  <dcterms:created xsi:type="dcterms:W3CDTF">2008-11-27T13:59:02Z</dcterms:created>
  <dcterms:modified xsi:type="dcterms:W3CDTF">2021-08-11T13:21:31Z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A34192903</vt:lpwstr>
  </property>
  <property fmtid="{D5CDD505-2E9C-101B-9397-08002B2CF9AE}" pid="4" name="Objective-Title">
    <vt:lpwstr>NRS - Accidental Deaths - 2020 - Tables and Figures</vt:lpwstr>
  </property>
  <property fmtid="{D5CDD505-2E9C-101B-9397-08002B2CF9AE}" pid="5" name="Objective-Comment">
    <vt:lpwstr/>
  </property>
  <property fmtid="{D5CDD505-2E9C-101B-9397-08002B2CF9AE}" pid="6" name="Objective-CreationStamp">
    <vt:filetime>2021-07-30T13:43:39Z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2021-08-05T08:36:34Z</vt:filetime>
  </property>
  <property fmtid="{D5CDD505-2E9C-101B-9397-08002B2CF9AE}" pid="11" name="Objective-Owner">
    <vt:lpwstr>Lee, Emily (U449193)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vA50189359</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Objective-Required Redaction">
    <vt:lpwstr/>
  </property>
</Properties>
</file>