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Ex1.xml" ContentType="application/vnd.ms-office.chartex+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2.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3.xml" ContentType="application/vnd.openxmlformats-officedocument.drawingml.chartshapes+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5.xml" ContentType="application/vnd.openxmlformats-officedocument.drawingml.chartshapes+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Current work\Publications\1. To process\admin based population estimates 2016-2018\new page 16-18\"/>
    </mc:Choice>
  </mc:AlternateContent>
  <bookViews>
    <workbookView xWindow="0" yWindow="0" windowWidth="20490" windowHeight="7095"/>
  </bookViews>
  <sheets>
    <sheet name="Contents" sheetId="83" r:id="rId1"/>
    <sheet name="Notes" sheetId="108" r:id="rId2"/>
    <sheet name="Figure 1" sheetId="109" r:id="rId3"/>
    <sheet name="Figure 2" sheetId="110" r:id="rId4"/>
    <sheet name="Figure 3" sheetId="85" r:id="rId5"/>
    <sheet name="Figure 4" sheetId="86" r:id="rId6"/>
    <sheet name="Figure 5" sheetId="87" r:id="rId7"/>
    <sheet name="Figure 6 &amp; 7" sheetId="91" r:id="rId8"/>
    <sheet name="Figure 8" sheetId="93" r:id="rId9"/>
    <sheet name="Figure 9" sheetId="112" r:id="rId10"/>
    <sheet name="Figure 10" sheetId="45" r:id="rId11"/>
    <sheet name="Figure 11" sheetId="34" r:id="rId12"/>
    <sheet name="Figure 12" sheetId="78" r:id="rId13"/>
    <sheet name="Figure 13 &amp; 14" sheetId="113" r:id="rId14"/>
    <sheet name="Figure 15" sheetId="15" r:id="rId15"/>
    <sheet name="Figure 16 &amp;17" sheetId="98" r:id="rId16"/>
    <sheet name="Figure 18, 19 &amp; 20" sheetId="18" r:id="rId17"/>
    <sheet name="Figure 21-24" sheetId="114" r:id="rId18"/>
    <sheet name="A" sheetId="84" r:id="rId19"/>
    <sheet name="A - working" sheetId="2" state="hidden" r:id="rId20"/>
    <sheet name="B" sheetId="6" r:id="rId21"/>
    <sheet name="B - working" sheetId="8" state="hidden" r:id="rId22"/>
    <sheet name="C" sheetId="11" r:id="rId23"/>
    <sheet name="C - working" sheetId="13" state="hidden" r:id="rId24"/>
    <sheet name="D" sheetId="97" r:id="rId25"/>
    <sheet name="D - working" sheetId="16" state="hidden" r:id="rId26"/>
    <sheet name="E" sheetId="99" r:id="rId27"/>
    <sheet name="E - working" sheetId="19" state="hidden" r:id="rId28"/>
    <sheet name="F" sheetId="24" r:id="rId29"/>
    <sheet name="G" sheetId="25" r:id="rId30"/>
    <sheet name="F-working" sheetId="33" state="hidden" r:id="rId31"/>
  </sheets>
  <definedNames>
    <definedName name="_xlnm._FilterDatabase" localSheetId="30" hidden="1">'F-working'!$A$4:$G$37</definedName>
    <definedName name="_xlchart.v1.0" hidden="1">'F-working'!$A$43:$A$234</definedName>
    <definedName name="_xlchart.v1.1" hidden="1">'F-working'!$B$43:$B$234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3" l="1"/>
  <c r="B7" i="13"/>
  <c r="I18" i="16" l="1"/>
  <c r="I19" i="16"/>
  <c r="I20" i="16"/>
  <c r="I21" i="16"/>
  <c r="I22" i="16"/>
  <c r="I23" i="16"/>
  <c r="I24" i="16"/>
  <c r="H18" i="16"/>
  <c r="H19" i="16"/>
  <c r="H20" i="16"/>
  <c r="H21" i="16"/>
  <c r="H22" i="16"/>
  <c r="H23" i="16"/>
  <c r="H24" i="16"/>
  <c r="G18" i="16"/>
  <c r="G19" i="16"/>
  <c r="G20" i="16"/>
  <c r="G21" i="16"/>
  <c r="G22" i="16"/>
  <c r="G23" i="16"/>
  <c r="G24" i="16"/>
  <c r="D18" i="16"/>
  <c r="D19" i="16"/>
  <c r="D20" i="16"/>
  <c r="D21" i="16"/>
  <c r="D22" i="16"/>
  <c r="D23" i="16"/>
  <c r="D24" i="16"/>
  <c r="C18" i="16"/>
  <c r="C19" i="16"/>
  <c r="C20" i="16"/>
  <c r="C21" i="16"/>
  <c r="C22" i="16"/>
  <c r="C23" i="16"/>
  <c r="C24" i="16"/>
  <c r="B18" i="16"/>
  <c r="B19" i="16"/>
  <c r="B20" i="16"/>
  <c r="B21" i="16"/>
  <c r="B22" i="16"/>
  <c r="B23" i="16"/>
  <c r="B24" i="16"/>
  <c r="D7" i="16"/>
  <c r="D8" i="16"/>
  <c r="D9" i="16"/>
  <c r="D10" i="16"/>
  <c r="D11" i="16"/>
  <c r="D12" i="16"/>
  <c r="D13" i="16"/>
  <c r="C7" i="16"/>
  <c r="C8" i="16"/>
  <c r="C9" i="16"/>
  <c r="C10" i="16"/>
  <c r="C11" i="16"/>
  <c r="C12" i="16"/>
  <c r="C13" i="16"/>
  <c r="C6" i="16"/>
  <c r="D6" i="16"/>
  <c r="B7" i="16"/>
  <c r="B8" i="16"/>
  <c r="B9" i="16"/>
  <c r="B10" i="16"/>
  <c r="B11" i="16"/>
  <c r="B12" i="16"/>
  <c r="B13" i="16"/>
  <c r="B6" i="16"/>
  <c r="B238" i="33" l="1"/>
  <c r="C238" i="33"/>
  <c r="E239" i="33"/>
  <c r="E240" i="33"/>
  <c r="E241" i="33"/>
  <c r="E242" i="33"/>
  <c r="E243" i="33"/>
  <c r="E244" i="33"/>
  <c r="E245" i="33"/>
  <c r="E246" i="33"/>
  <c r="E247" i="33"/>
  <c r="E248" i="33"/>
  <c r="E249" i="33"/>
  <c r="E250" i="33"/>
  <c r="E251" i="33"/>
  <c r="E252" i="33"/>
  <c r="E253" i="33"/>
  <c r="E254" i="33"/>
  <c r="E255" i="33"/>
  <c r="E256" i="33"/>
  <c r="E257" i="33"/>
  <c r="E258" i="33"/>
  <c r="E259" i="33"/>
  <c r="E260" i="33"/>
  <c r="E261" i="33"/>
  <c r="E262" i="33"/>
  <c r="E263" i="33"/>
  <c r="E264" i="33"/>
  <c r="E265" i="33"/>
  <c r="E266" i="33"/>
  <c r="E267" i="33"/>
  <c r="E268" i="33"/>
  <c r="E269" i="33"/>
  <c r="E270" i="33"/>
  <c r="B273" i="33"/>
  <c r="C273" i="33"/>
  <c r="E274" i="33"/>
  <c r="E275" i="33"/>
  <c r="E276" i="33"/>
  <c r="E277" i="33"/>
  <c r="E278" i="33"/>
  <c r="E279" i="33"/>
  <c r="E280" i="33"/>
  <c r="E281" i="33"/>
  <c r="E282" i="33"/>
  <c r="E283" i="33"/>
  <c r="E284" i="33"/>
  <c r="E285" i="33"/>
  <c r="E286" i="33"/>
  <c r="E287" i="33"/>
  <c r="E288" i="33"/>
  <c r="E289" i="33"/>
  <c r="E290" i="33"/>
  <c r="E291" i="33"/>
  <c r="E292" i="33"/>
  <c r="E293" i="33"/>
  <c r="E294" i="33"/>
  <c r="E295" i="33"/>
  <c r="E296" i="33"/>
  <c r="E297" i="33"/>
  <c r="E298" i="33"/>
  <c r="E299" i="33"/>
  <c r="E300" i="33"/>
  <c r="E301" i="33"/>
  <c r="E302" i="33"/>
  <c r="E303" i="33"/>
  <c r="E304" i="33"/>
  <c r="E305" i="33"/>
  <c r="B6" i="8"/>
  <c r="B106" i="8"/>
  <c r="B7" i="8"/>
  <c r="E273" i="33" l="1"/>
  <c r="E238" i="33"/>
  <c r="I21" i="19"/>
  <c r="I22" i="19"/>
  <c r="I23" i="19"/>
  <c r="I24" i="19"/>
  <c r="I25" i="19"/>
  <c r="I26" i="19"/>
  <c r="I27" i="19"/>
  <c r="I28" i="19"/>
  <c r="I29" i="19"/>
  <c r="I20" i="19"/>
  <c r="H29" i="19"/>
  <c r="H21" i="19"/>
  <c r="H22" i="19"/>
  <c r="H23" i="19"/>
  <c r="H24" i="19"/>
  <c r="H25" i="19"/>
  <c r="H26" i="19"/>
  <c r="H27" i="19"/>
  <c r="H28" i="19"/>
  <c r="H20" i="19"/>
  <c r="G21" i="19"/>
  <c r="G22" i="19"/>
  <c r="G23" i="19"/>
  <c r="G24" i="19"/>
  <c r="G25" i="19"/>
  <c r="G26" i="19"/>
  <c r="G27" i="19"/>
  <c r="G28" i="19"/>
  <c r="G29" i="19"/>
  <c r="G20" i="19"/>
  <c r="D21" i="19"/>
  <c r="D22" i="19"/>
  <c r="D23" i="19"/>
  <c r="D24" i="19"/>
  <c r="D25" i="19"/>
  <c r="D26" i="19"/>
  <c r="D27" i="19"/>
  <c r="D28" i="19"/>
  <c r="D29" i="19"/>
  <c r="D20" i="19"/>
  <c r="C21" i="19"/>
  <c r="C22" i="19"/>
  <c r="C23" i="19"/>
  <c r="C24" i="19"/>
  <c r="C25" i="19"/>
  <c r="C26" i="19"/>
  <c r="C27" i="19"/>
  <c r="C28" i="19"/>
  <c r="C29" i="19"/>
  <c r="C20" i="19"/>
  <c r="B21" i="19"/>
  <c r="B22" i="19"/>
  <c r="B23" i="19"/>
  <c r="B24" i="19"/>
  <c r="B25" i="19"/>
  <c r="B26" i="19"/>
  <c r="B27" i="19"/>
  <c r="B28" i="19"/>
  <c r="B29" i="19"/>
  <c r="B20" i="19"/>
  <c r="B5" i="24" l="1"/>
  <c r="I17" i="16" l="1"/>
  <c r="D17" i="16"/>
  <c r="C17" i="16"/>
  <c r="G17" i="16"/>
  <c r="B17" i="16"/>
  <c r="H17" i="16"/>
  <c r="B11" i="8" l="1"/>
  <c r="B14" i="13" l="1"/>
  <c r="B23" i="13"/>
  <c r="B29" i="13"/>
  <c r="B10" i="13"/>
  <c r="B35" i="13"/>
  <c r="B19" i="13"/>
  <c r="B24" i="13"/>
  <c r="B22" i="13"/>
  <c r="B34" i="13"/>
  <c r="B16" i="13"/>
  <c r="B25" i="13"/>
  <c r="B17" i="13"/>
  <c r="B20" i="13"/>
  <c r="B31" i="13"/>
  <c r="B12" i="13"/>
  <c r="B30" i="13"/>
  <c r="B27" i="13"/>
  <c r="B6" i="13"/>
  <c r="B9" i="13"/>
  <c r="B32" i="13"/>
  <c r="B26" i="13"/>
  <c r="B5" i="13"/>
  <c r="B11" i="13"/>
  <c r="B18" i="13"/>
  <c r="B15" i="13"/>
  <c r="B28" i="13"/>
  <c r="B33" i="13"/>
  <c r="B13" i="13"/>
  <c r="B36" i="13"/>
  <c r="B21" i="13"/>
  <c r="B8" i="13"/>
  <c r="D5" i="13"/>
  <c r="D21" i="13" l="1"/>
  <c r="G5" i="33" l="1"/>
  <c r="D5" i="33"/>
  <c r="F5" i="33"/>
  <c r="C5" i="33"/>
  <c r="E5" i="33"/>
  <c r="B5" i="33"/>
  <c r="D7" i="19" l="1"/>
  <c r="D8" i="19"/>
  <c r="D9" i="19"/>
  <c r="D10" i="19"/>
  <c r="D11" i="19"/>
  <c r="D12" i="19"/>
  <c r="D13" i="19"/>
  <c r="D14" i="19"/>
  <c r="D15" i="19"/>
  <c r="D6" i="19"/>
  <c r="C7" i="19"/>
  <c r="C8" i="19"/>
  <c r="C9" i="19"/>
  <c r="C10" i="19"/>
  <c r="C11" i="19"/>
  <c r="C12" i="19"/>
  <c r="C13" i="19"/>
  <c r="C14" i="19"/>
  <c r="C15" i="19"/>
  <c r="C6" i="19"/>
  <c r="B7" i="19"/>
  <c r="I7" i="19" s="1"/>
  <c r="B8" i="19"/>
  <c r="B9" i="19"/>
  <c r="B10" i="19"/>
  <c r="B11" i="19"/>
  <c r="B12" i="19"/>
  <c r="B13" i="19"/>
  <c r="B14" i="19"/>
  <c r="B15" i="19"/>
  <c r="I15" i="19" s="1"/>
  <c r="B6" i="19"/>
  <c r="I10" i="19" l="1"/>
  <c r="J10" i="19" s="1"/>
  <c r="L10" i="19" s="1"/>
  <c r="I9" i="19"/>
  <c r="J9" i="19" s="1"/>
  <c r="I6" i="19"/>
  <c r="J6" i="19" s="1"/>
  <c r="L6" i="19" s="1"/>
  <c r="I8" i="19"/>
  <c r="J8" i="19" s="1"/>
  <c r="L8" i="19" s="1"/>
  <c r="J15" i="19"/>
  <c r="L15" i="19" s="1"/>
  <c r="J7" i="19"/>
  <c r="L7" i="19" s="1"/>
  <c r="I13" i="19"/>
  <c r="J13" i="19" s="1"/>
  <c r="L13" i="19" s="1"/>
  <c r="I12" i="19"/>
  <c r="J12" i="19" s="1"/>
  <c r="I14" i="19"/>
  <c r="J14" i="19" s="1"/>
  <c r="L14" i="19" s="1"/>
  <c r="I11" i="19"/>
  <c r="J11" i="19" s="1"/>
  <c r="G36" i="33"/>
  <c r="B137" i="33" s="1"/>
  <c r="D36" i="33"/>
  <c r="B233" i="33" s="1"/>
  <c r="F36" i="33"/>
  <c r="B105" i="33" s="1"/>
  <c r="C36" i="33"/>
  <c r="B201" i="33" s="1"/>
  <c r="E36" i="33"/>
  <c r="B73" i="33" s="1"/>
  <c r="B36" i="33"/>
  <c r="B169" i="33" s="1"/>
  <c r="G9" i="33"/>
  <c r="B110" i="33" s="1"/>
  <c r="D9" i="33"/>
  <c r="B206" i="33" s="1"/>
  <c r="F9" i="33"/>
  <c r="B78" i="33" s="1"/>
  <c r="C9" i="33"/>
  <c r="B174" i="33" s="1"/>
  <c r="E9" i="33"/>
  <c r="B46" i="33" s="1"/>
  <c r="B9" i="33"/>
  <c r="B142" i="33" s="1"/>
  <c r="G11" i="33"/>
  <c r="B112" i="33" s="1"/>
  <c r="D11" i="33"/>
  <c r="B208" i="33" s="1"/>
  <c r="F11" i="33"/>
  <c r="B80" i="33" s="1"/>
  <c r="C11" i="33"/>
  <c r="B176" i="33" s="1"/>
  <c r="E11" i="33"/>
  <c r="B48" i="33" s="1"/>
  <c r="B11" i="33"/>
  <c r="B144" i="33" s="1"/>
  <c r="G15" i="33"/>
  <c r="B116" i="33" s="1"/>
  <c r="D15" i="33"/>
  <c r="B212" i="33" s="1"/>
  <c r="F15" i="33"/>
  <c r="B84" i="33" s="1"/>
  <c r="C15" i="33"/>
  <c r="B180" i="33" s="1"/>
  <c r="E15" i="33"/>
  <c r="B52" i="33" s="1"/>
  <c r="B15" i="33"/>
  <c r="B148" i="33" s="1"/>
  <c r="G34" i="33"/>
  <c r="B135" i="33" s="1"/>
  <c r="D34" i="33"/>
  <c r="B231" i="33" s="1"/>
  <c r="F34" i="33"/>
  <c r="B103" i="33" s="1"/>
  <c r="C34" i="33"/>
  <c r="B199" i="33" s="1"/>
  <c r="E34" i="33"/>
  <c r="B71" i="33" s="1"/>
  <c r="B34" i="33"/>
  <c r="B167" i="33" s="1"/>
  <c r="G22" i="33"/>
  <c r="B123" i="33" s="1"/>
  <c r="D22" i="33"/>
  <c r="B219" i="33" s="1"/>
  <c r="F22" i="33"/>
  <c r="B91" i="33" s="1"/>
  <c r="C22" i="33"/>
  <c r="B187" i="33" s="1"/>
  <c r="E22" i="33"/>
  <c r="B59" i="33" s="1"/>
  <c r="B22" i="33"/>
  <c r="B155" i="33" s="1"/>
  <c r="G26" i="33"/>
  <c r="B127" i="33" s="1"/>
  <c r="D26" i="33"/>
  <c r="B223" i="33" s="1"/>
  <c r="F26" i="33"/>
  <c r="B95" i="33" s="1"/>
  <c r="C26" i="33"/>
  <c r="B191" i="33" s="1"/>
  <c r="E26" i="33"/>
  <c r="B63" i="33" s="1"/>
  <c r="B26" i="33"/>
  <c r="B159" i="33" s="1"/>
  <c r="G7" i="33"/>
  <c r="B108" i="33" s="1"/>
  <c r="D7" i="33"/>
  <c r="B204" i="33" s="1"/>
  <c r="F7" i="33"/>
  <c r="B76" i="33" s="1"/>
  <c r="C7" i="33"/>
  <c r="B172" i="33" s="1"/>
  <c r="E7" i="33"/>
  <c r="B44" i="33" s="1"/>
  <c r="B7" i="33"/>
  <c r="B140" i="33" s="1"/>
  <c r="G8" i="33"/>
  <c r="B109" i="33" s="1"/>
  <c r="D8" i="33"/>
  <c r="B205" i="33" s="1"/>
  <c r="F8" i="33"/>
  <c r="B77" i="33" s="1"/>
  <c r="C8" i="33"/>
  <c r="B173" i="33" s="1"/>
  <c r="E8" i="33"/>
  <c r="B45" i="33" s="1"/>
  <c r="B8" i="33"/>
  <c r="B141" i="33" s="1"/>
  <c r="G12" i="33"/>
  <c r="B113" i="33" s="1"/>
  <c r="D12" i="33"/>
  <c r="B209" i="33" s="1"/>
  <c r="F12" i="33"/>
  <c r="B81" i="33" s="1"/>
  <c r="C12" i="33"/>
  <c r="B177" i="33" s="1"/>
  <c r="E12" i="33"/>
  <c r="B49" i="33" s="1"/>
  <c r="B12" i="33"/>
  <c r="B145" i="33" s="1"/>
  <c r="G33" i="33"/>
  <c r="B134" i="33" s="1"/>
  <c r="D33" i="33"/>
  <c r="B230" i="33" s="1"/>
  <c r="F33" i="33"/>
  <c r="B102" i="33" s="1"/>
  <c r="C33" i="33"/>
  <c r="B198" i="33" s="1"/>
  <c r="E33" i="33"/>
  <c r="B70" i="33" s="1"/>
  <c r="B33" i="33"/>
  <c r="B166" i="33" s="1"/>
  <c r="G27" i="33"/>
  <c r="B128" i="33" s="1"/>
  <c r="D27" i="33"/>
  <c r="B224" i="33" s="1"/>
  <c r="F27" i="33"/>
  <c r="B96" i="33" s="1"/>
  <c r="C27" i="33"/>
  <c r="B192" i="33" s="1"/>
  <c r="E27" i="33"/>
  <c r="B64" i="33" s="1"/>
  <c r="B27" i="33"/>
  <c r="B160" i="33" s="1"/>
  <c r="G19" i="33"/>
  <c r="B120" i="33" s="1"/>
  <c r="D19" i="33"/>
  <c r="B216" i="33" s="1"/>
  <c r="F19" i="33"/>
  <c r="B88" i="33" s="1"/>
  <c r="C19" i="33"/>
  <c r="B184" i="33" s="1"/>
  <c r="E19" i="33"/>
  <c r="B56" i="33" s="1"/>
  <c r="B19" i="33"/>
  <c r="B152" i="33" s="1"/>
  <c r="G13" i="33"/>
  <c r="B114" i="33" s="1"/>
  <c r="D13" i="33"/>
  <c r="B210" i="33" s="1"/>
  <c r="F13" i="33"/>
  <c r="B82" i="33" s="1"/>
  <c r="C13" i="33"/>
  <c r="B178" i="33" s="1"/>
  <c r="E13" i="33"/>
  <c r="B50" i="33" s="1"/>
  <c r="B13" i="33"/>
  <c r="B146" i="33" s="1"/>
  <c r="G14" i="33"/>
  <c r="B115" i="33" s="1"/>
  <c r="D14" i="33"/>
  <c r="B211" i="33" s="1"/>
  <c r="F14" i="33"/>
  <c r="B83" i="33" s="1"/>
  <c r="C14" i="33"/>
  <c r="B179" i="33" s="1"/>
  <c r="E14" i="33"/>
  <c r="B51" i="33" s="1"/>
  <c r="B14" i="33"/>
  <c r="B147" i="33" s="1"/>
  <c r="G20" i="33"/>
  <c r="B121" i="33" s="1"/>
  <c r="D20" i="33"/>
  <c r="B217" i="33" s="1"/>
  <c r="F20" i="33"/>
  <c r="B89" i="33" s="1"/>
  <c r="C20" i="33"/>
  <c r="B185" i="33" s="1"/>
  <c r="E20" i="33"/>
  <c r="B57" i="33" s="1"/>
  <c r="B20" i="33"/>
  <c r="B153" i="33" s="1"/>
  <c r="G6" i="33"/>
  <c r="B107" i="33" s="1"/>
  <c r="D6" i="33"/>
  <c r="B203" i="33" s="1"/>
  <c r="F6" i="33"/>
  <c r="B75" i="33" s="1"/>
  <c r="C6" i="33"/>
  <c r="B171" i="33" s="1"/>
  <c r="E6" i="33"/>
  <c r="B43" i="33" s="1"/>
  <c r="B6" i="33"/>
  <c r="B139" i="33" s="1"/>
  <c r="G32" i="33"/>
  <c r="B133" i="33" s="1"/>
  <c r="D32" i="33"/>
  <c r="B229" i="33" s="1"/>
  <c r="F32" i="33"/>
  <c r="B101" i="33" s="1"/>
  <c r="C32" i="33"/>
  <c r="B197" i="33" s="1"/>
  <c r="E32" i="33"/>
  <c r="B69" i="33" s="1"/>
  <c r="B32" i="33"/>
  <c r="B165" i="33" s="1"/>
  <c r="G18" i="33"/>
  <c r="B119" i="33" s="1"/>
  <c r="D18" i="33"/>
  <c r="B215" i="33" s="1"/>
  <c r="F18" i="33"/>
  <c r="B87" i="33" s="1"/>
  <c r="C18" i="33"/>
  <c r="B183" i="33" s="1"/>
  <c r="E18" i="33"/>
  <c r="B55" i="33" s="1"/>
  <c r="B18" i="33"/>
  <c r="B151" i="33" s="1"/>
  <c r="G17" i="33"/>
  <c r="B118" i="33" s="1"/>
  <c r="D17" i="33"/>
  <c r="B214" i="33" s="1"/>
  <c r="F17" i="33"/>
  <c r="B86" i="33" s="1"/>
  <c r="C17" i="33"/>
  <c r="B182" i="33" s="1"/>
  <c r="E17" i="33"/>
  <c r="B54" i="33" s="1"/>
  <c r="B17" i="33"/>
  <c r="B150" i="33" s="1"/>
  <c r="G30" i="33"/>
  <c r="B131" i="33" s="1"/>
  <c r="D30" i="33"/>
  <c r="B227" i="33" s="1"/>
  <c r="F30" i="33"/>
  <c r="B99" i="33" s="1"/>
  <c r="C30" i="33"/>
  <c r="B195" i="33" s="1"/>
  <c r="E30" i="33"/>
  <c r="B67" i="33" s="1"/>
  <c r="B30" i="33"/>
  <c r="B163" i="33" s="1"/>
  <c r="G37" i="33"/>
  <c r="B138" i="33" s="1"/>
  <c r="D37" i="33"/>
  <c r="B234" i="33" s="1"/>
  <c r="F37" i="33"/>
  <c r="B106" i="33" s="1"/>
  <c r="C37" i="33"/>
  <c r="B202" i="33" s="1"/>
  <c r="E37" i="33"/>
  <c r="B74" i="33" s="1"/>
  <c r="B37" i="33"/>
  <c r="B170" i="33" s="1"/>
  <c r="G31" i="33"/>
  <c r="B132" i="33" s="1"/>
  <c r="D31" i="33"/>
  <c r="B228" i="33" s="1"/>
  <c r="F31" i="33"/>
  <c r="B100" i="33" s="1"/>
  <c r="C31" i="33"/>
  <c r="B196" i="33" s="1"/>
  <c r="E31" i="33"/>
  <c r="B68" i="33" s="1"/>
  <c r="B31" i="33"/>
  <c r="B164" i="33" s="1"/>
  <c r="G29" i="33"/>
  <c r="B130" i="33" s="1"/>
  <c r="D29" i="33"/>
  <c r="B226" i="33" s="1"/>
  <c r="F29" i="33"/>
  <c r="B98" i="33" s="1"/>
  <c r="C29" i="33"/>
  <c r="B194" i="33" s="1"/>
  <c r="E29" i="33"/>
  <c r="B66" i="33" s="1"/>
  <c r="B29" i="33"/>
  <c r="B162" i="33" s="1"/>
  <c r="G21" i="33"/>
  <c r="B122" i="33" s="1"/>
  <c r="D21" i="33"/>
  <c r="B218" i="33" s="1"/>
  <c r="F21" i="33"/>
  <c r="B90" i="33" s="1"/>
  <c r="C21" i="33"/>
  <c r="B186" i="33" s="1"/>
  <c r="E21" i="33"/>
  <c r="B58" i="33" s="1"/>
  <c r="B21" i="33"/>
  <c r="B154" i="33" s="1"/>
  <c r="G35" i="33"/>
  <c r="B136" i="33" s="1"/>
  <c r="D35" i="33"/>
  <c r="B232" i="33" s="1"/>
  <c r="F35" i="33"/>
  <c r="B104" i="33" s="1"/>
  <c r="C35" i="33"/>
  <c r="B200" i="33" s="1"/>
  <c r="E35" i="33"/>
  <c r="B72" i="33" s="1"/>
  <c r="B35" i="33"/>
  <c r="B168" i="33" s="1"/>
  <c r="G16" i="33"/>
  <c r="B117" i="33" s="1"/>
  <c r="D16" i="33"/>
  <c r="B213" i="33" s="1"/>
  <c r="F16" i="33"/>
  <c r="B85" i="33" s="1"/>
  <c r="C16" i="33"/>
  <c r="B181" i="33" s="1"/>
  <c r="E16" i="33"/>
  <c r="B53" i="33" s="1"/>
  <c r="B16" i="33"/>
  <c r="B149" i="33" s="1"/>
  <c r="G23" i="33"/>
  <c r="B124" i="33" s="1"/>
  <c r="D23" i="33"/>
  <c r="B220" i="33" s="1"/>
  <c r="F23" i="33"/>
  <c r="B92" i="33" s="1"/>
  <c r="C23" i="33"/>
  <c r="B188" i="33" s="1"/>
  <c r="E23" i="33"/>
  <c r="B60" i="33" s="1"/>
  <c r="B23" i="33"/>
  <c r="B156" i="33" s="1"/>
  <c r="G10" i="33"/>
  <c r="B111" i="33" s="1"/>
  <c r="D10" i="33"/>
  <c r="B207" i="33" s="1"/>
  <c r="F10" i="33"/>
  <c r="B79" i="33" s="1"/>
  <c r="C10" i="33"/>
  <c r="B175" i="33" s="1"/>
  <c r="E10" i="33"/>
  <c r="B47" i="33" s="1"/>
  <c r="B10" i="33"/>
  <c r="B143" i="33" s="1"/>
  <c r="G24" i="33"/>
  <c r="B125" i="33" s="1"/>
  <c r="D24" i="33"/>
  <c r="B221" i="33" s="1"/>
  <c r="F24" i="33"/>
  <c r="B93" i="33" s="1"/>
  <c r="C24" i="33"/>
  <c r="B189" i="33" s="1"/>
  <c r="E24" i="33"/>
  <c r="B61" i="33" s="1"/>
  <c r="B24" i="33"/>
  <c r="B157" i="33" s="1"/>
  <c r="G25" i="33"/>
  <c r="B126" i="33" s="1"/>
  <c r="D25" i="33"/>
  <c r="B222" i="33" s="1"/>
  <c r="F25" i="33"/>
  <c r="B94" i="33" s="1"/>
  <c r="C25" i="33"/>
  <c r="B190" i="33" s="1"/>
  <c r="E25" i="33"/>
  <c r="B62" i="33" s="1"/>
  <c r="B25" i="33"/>
  <c r="B158" i="33" s="1"/>
  <c r="G28" i="33"/>
  <c r="B129" i="33" s="1"/>
  <c r="D28" i="33"/>
  <c r="B225" i="33" s="1"/>
  <c r="F28" i="33"/>
  <c r="B97" i="33" s="1"/>
  <c r="C28" i="33"/>
  <c r="B193" i="33" s="1"/>
  <c r="E28" i="33"/>
  <c r="B65" i="33" s="1"/>
  <c r="B28" i="33"/>
  <c r="B161" i="33" s="1"/>
  <c r="G6" i="13"/>
  <c r="G10" i="13"/>
  <c r="G9" i="13"/>
  <c r="G27" i="13"/>
  <c r="G11" i="13"/>
  <c r="G13" i="13"/>
  <c r="G16" i="13"/>
  <c r="G12" i="13"/>
  <c r="G7" i="13"/>
  <c r="G15" i="13"/>
  <c r="G17" i="13"/>
  <c r="G21" i="13"/>
  <c r="G18" i="13"/>
  <c r="G25" i="13"/>
  <c r="G20" i="13"/>
  <c r="G14" i="13"/>
  <c r="G31" i="13"/>
  <c r="G23" i="13"/>
  <c r="G24" i="13"/>
  <c r="G22" i="13"/>
  <c r="G19" i="13"/>
  <c r="G29" i="13"/>
  <c r="G26" i="13"/>
  <c r="G28" i="13"/>
  <c r="G33" i="13"/>
  <c r="G34" i="13"/>
  <c r="G35" i="13"/>
  <c r="G32" i="13"/>
  <c r="G30" i="13"/>
  <c r="G36" i="13"/>
  <c r="G5" i="13"/>
  <c r="D36" i="13"/>
  <c r="D13" i="13"/>
  <c r="D33" i="13"/>
  <c r="D28" i="13"/>
  <c r="D7" i="13"/>
  <c r="D15" i="13"/>
  <c r="D18" i="13"/>
  <c r="D11" i="13"/>
  <c r="D26" i="13"/>
  <c r="D32" i="13"/>
  <c r="D9" i="13"/>
  <c r="D6" i="13"/>
  <c r="D27" i="13"/>
  <c r="D30" i="13"/>
  <c r="D12" i="13"/>
  <c r="D31" i="13"/>
  <c r="D20" i="13"/>
  <c r="D17" i="13"/>
  <c r="D25" i="13"/>
  <c r="D16" i="13"/>
  <c r="D34" i="13"/>
  <c r="D22" i="13"/>
  <c r="D24" i="13"/>
  <c r="D19" i="13"/>
  <c r="D35" i="13"/>
  <c r="D10" i="13"/>
  <c r="D29" i="13"/>
  <c r="D23" i="13"/>
  <c r="D14" i="13"/>
  <c r="D8" i="13"/>
  <c r="C21" i="13"/>
  <c r="C36" i="13"/>
  <c r="C13" i="13"/>
  <c r="C33" i="13"/>
  <c r="C28" i="13"/>
  <c r="C7" i="13"/>
  <c r="C15" i="13"/>
  <c r="C18" i="13"/>
  <c r="C11" i="13"/>
  <c r="C5" i="13"/>
  <c r="H5" i="13" s="1"/>
  <c r="C26" i="13"/>
  <c r="C32" i="13"/>
  <c r="C9" i="13"/>
  <c r="C6" i="13"/>
  <c r="C27" i="13"/>
  <c r="C30" i="13"/>
  <c r="C12" i="13"/>
  <c r="C31" i="13"/>
  <c r="C20" i="13"/>
  <c r="C17" i="13"/>
  <c r="C25" i="13"/>
  <c r="C16" i="13"/>
  <c r="C34" i="13"/>
  <c r="C22" i="13"/>
  <c r="C24" i="13"/>
  <c r="C19" i="13"/>
  <c r="C35" i="13"/>
  <c r="C10" i="13"/>
  <c r="C29" i="13"/>
  <c r="C23" i="13"/>
  <c r="C14" i="13"/>
  <c r="C8" i="13"/>
  <c r="G106" i="8"/>
  <c r="R106" i="8" s="1"/>
  <c r="G105" i="8"/>
  <c r="R105" i="8" s="1"/>
  <c r="G104" i="8"/>
  <c r="R104" i="8" s="1"/>
  <c r="G103" i="8"/>
  <c r="R103" i="8" s="1"/>
  <c r="G102" i="8"/>
  <c r="R102" i="8" s="1"/>
  <c r="G101" i="8"/>
  <c r="R101" i="8" s="1"/>
  <c r="G100" i="8"/>
  <c r="R100" i="8" s="1"/>
  <c r="G99" i="8"/>
  <c r="R99" i="8" s="1"/>
  <c r="G98" i="8"/>
  <c r="R98" i="8" s="1"/>
  <c r="G97" i="8"/>
  <c r="R97" i="8" s="1"/>
  <c r="G96" i="8"/>
  <c r="R96" i="8" s="1"/>
  <c r="G95" i="8"/>
  <c r="R95" i="8" s="1"/>
  <c r="G94" i="8"/>
  <c r="R94" i="8" s="1"/>
  <c r="G93" i="8"/>
  <c r="R93" i="8" s="1"/>
  <c r="G92" i="8"/>
  <c r="R92" i="8" s="1"/>
  <c r="G91" i="8"/>
  <c r="R91" i="8" s="1"/>
  <c r="G90" i="8"/>
  <c r="R90" i="8" s="1"/>
  <c r="G89" i="8"/>
  <c r="R89" i="8" s="1"/>
  <c r="G88" i="8"/>
  <c r="R88" i="8" s="1"/>
  <c r="G87" i="8"/>
  <c r="R87" i="8" s="1"/>
  <c r="G86" i="8"/>
  <c r="R86" i="8" s="1"/>
  <c r="G85" i="8"/>
  <c r="R85" i="8" s="1"/>
  <c r="G84" i="8"/>
  <c r="R84" i="8" s="1"/>
  <c r="G83" i="8"/>
  <c r="R83" i="8" s="1"/>
  <c r="G82" i="8"/>
  <c r="R82" i="8" s="1"/>
  <c r="G81" i="8"/>
  <c r="R81" i="8" s="1"/>
  <c r="G80" i="8"/>
  <c r="R80" i="8" s="1"/>
  <c r="G79" i="8"/>
  <c r="R79" i="8" s="1"/>
  <c r="G78" i="8"/>
  <c r="R78" i="8" s="1"/>
  <c r="G77" i="8"/>
  <c r="R77" i="8" s="1"/>
  <c r="G76" i="8"/>
  <c r="R76" i="8" s="1"/>
  <c r="G75" i="8"/>
  <c r="R75" i="8" s="1"/>
  <c r="G74" i="8"/>
  <c r="R74" i="8" s="1"/>
  <c r="G73" i="8"/>
  <c r="R73" i="8" s="1"/>
  <c r="G72" i="8"/>
  <c r="R72" i="8" s="1"/>
  <c r="G71" i="8"/>
  <c r="R71" i="8" s="1"/>
  <c r="G70" i="8"/>
  <c r="R70" i="8" s="1"/>
  <c r="G69" i="8"/>
  <c r="R69" i="8" s="1"/>
  <c r="G68" i="8"/>
  <c r="R68" i="8" s="1"/>
  <c r="G67" i="8"/>
  <c r="R67" i="8" s="1"/>
  <c r="G66" i="8"/>
  <c r="R66" i="8" s="1"/>
  <c r="G65" i="8"/>
  <c r="R65" i="8" s="1"/>
  <c r="G64" i="8"/>
  <c r="R64" i="8" s="1"/>
  <c r="G63" i="8"/>
  <c r="R63" i="8" s="1"/>
  <c r="G62" i="8"/>
  <c r="R62" i="8" s="1"/>
  <c r="G61" i="8"/>
  <c r="R61" i="8" s="1"/>
  <c r="G60" i="8"/>
  <c r="R60" i="8" s="1"/>
  <c r="G59" i="8"/>
  <c r="R59" i="8" s="1"/>
  <c r="G58" i="8"/>
  <c r="R58" i="8" s="1"/>
  <c r="G57" i="8"/>
  <c r="R57" i="8" s="1"/>
  <c r="G56" i="8"/>
  <c r="R56" i="8" s="1"/>
  <c r="G55" i="8"/>
  <c r="R55" i="8" s="1"/>
  <c r="G54" i="8"/>
  <c r="R54" i="8" s="1"/>
  <c r="G53" i="8"/>
  <c r="R53" i="8" s="1"/>
  <c r="G52" i="8"/>
  <c r="R52" i="8" s="1"/>
  <c r="G51" i="8"/>
  <c r="R51" i="8" s="1"/>
  <c r="G50" i="8"/>
  <c r="R50" i="8" s="1"/>
  <c r="G49" i="8"/>
  <c r="R49" i="8" s="1"/>
  <c r="G48" i="8"/>
  <c r="R48" i="8" s="1"/>
  <c r="G47" i="8"/>
  <c r="R47" i="8" s="1"/>
  <c r="G46" i="8"/>
  <c r="R46" i="8" s="1"/>
  <c r="G45" i="8"/>
  <c r="R45" i="8" s="1"/>
  <c r="G44" i="8"/>
  <c r="R44" i="8" s="1"/>
  <c r="G43" i="8"/>
  <c r="R43" i="8" s="1"/>
  <c r="G42" i="8"/>
  <c r="R42" i="8" s="1"/>
  <c r="G41" i="8"/>
  <c r="R41" i="8" s="1"/>
  <c r="G40" i="8"/>
  <c r="R40" i="8" s="1"/>
  <c r="G39" i="8"/>
  <c r="R39" i="8" s="1"/>
  <c r="G38" i="8"/>
  <c r="R38" i="8" s="1"/>
  <c r="G37" i="8"/>
  <c r="R37" i="8" s="1"/>
  <c r="G36" i="8"/>
  <c r="R36" i="8" s="1"/>
  <c r="G35" i="8"/>
  <c r="R35" i="8" s="1"/>
  <c r="G34" i="8"/>
  <c r="R34" i="8" s="1"/>
  <c r="G33" i="8"/>
  <c r="R33" i="8" s="1"/>
  <c r="G32" i="8"/>
  <c r="R32" i="8" s="1"/>
  <c r="G31" i="8"/>
  <c r="R31" i="8" s="1"/>
  <c r="G30" i="8"/>
  <c r="R30" i="8" s="1"/>
  <c r="G29" i="8"/>
  <c r="R29" i="8" s="1"/>
  <c r="G28" i="8"/>
  <c r="R28" i="8" s="1"/>
  <c r="G27" i="8"/>
  <c r="R27" i="8" s="1"/>
  <c r="G26" i="8"/>
  <c r="R26" i="8" s="1"/>
  <c r="G25" i="8"/>
  <c r="R25" i="8" s="1"/>
  <c r="G24" i="8"/>
  <c r="R24" i="8" s="1"/>
  <c r="G23" i="8"/>
  <c r="R23" i="8" s="1"/>
  <c r="G22" i="8"/>
  <c r="R22" i="8" s="1"/>
  <c r="G21" i="8"/>
  <c r="R21" i="8" s="1"/>
  <c r="G20" i="8"/>
  <c r="R20" i="8" s="1"/>
  <c r="G19" i="8"/>
  <c r="R19" i="8" s="1"/>
  <c r="G18" i="8"/>
  <c r="R18" i="8" s="1"/>
  <c r="G17" i="8"/>
  <c r="R17" i="8" s="1"/>
  <c r="G16" i="8"/>
  <c r="R16" i="8" s="1"/>
  <c r="G15" i="8"/>
  <c r="R15" i="8" s="1"/>
  <c r="G14" i="8"/>
  <c r="R14" i="8" s="1"/>
  <c r="G13" i="8"/>
  <c r="R13" i="8" s="1"/>
  <c r="G12" i="8"/>
  <c r="R12" i="8" s="1"/>
  <c r="G11" i="8"/>
  <c r="R11" i="8" s="1"/>
  <c r="G10" i="8"/>
  <c r="R10" i="8" s="1"/>
  <c r="G9" i="8"/>
  <c r="R9" i="8" s="1"/>
  <c r="G8" i="8"/>
  <c r="R8" i="8" s="1"/>
  <c r="G7" i="8"/>
  <c r="R7" i="8" s="1"/>
  <c r="G6" i="8"/>
  <c r="R6" i="8" s="1"/>
  <c r="F106" i="8"/>
  <c r="Q106" i="8" s="1"/>
  <c r="F105" i="8"/>
  <c r="Q105" i="8" s="1"/>
  <c r="F104" i="8"/>
  <c r="Q104" i="8" s="1"/>
  <c r="F103" i="8"/>
  <c r="Q103" i="8" s="1"/>
  <c r="F102" i="8"/>
  <c r="Q102" i="8" s="1"/>
  <c r="F101" i="8"/>
  <c r="Q101" i="8" s="1"/>
  <c r="F100" i="8"/>
  <c r="Q100" i="8" s="1"/>
  <c r="F99" i="8"/>
  <c r="Q99" i="8" s="1"/>
  <c r="F98" i="8"/>
  <c r="Q98" i="8" s="1"/>
  <c r="F97" i="8"/>
  <c r="Q97" i="8" s="1"/>
  <c r="F96" i="8"/>
  <c r="Q96" i="8" s="1"/>
  <c r="F95" i="8"/>
  <c r="Q95" i="8" s="1"/>
  <c r="F94" i="8"/>
  <c r="Q94" i="8" s="1"/>
  <c r="F93" i="8"/>
  <c r="Q93" i="8" s="1"/>
  <c r="F92" i="8"/>
  <c r="Q92" i="8" s="1"/>
  <c r="F91" i="8"/>
  <c r="Q91" i="8" s="1"/>
  <c r="F90" i="8"/>
  <c r="Q90" i="8" s="1"/>
  <c r="F89" i="8"/>
  <c r="Q89" i="8" s="1"/>
  <c r="F88" i="8"/>
  <c r="Q88" i="8" s="1"/>
  <c r="F87" i="8"/>
  <c r="Q87" i="8" s="1"/>
  <c r="F86" i="8"/>
  <c r="Q86" i="8" s="1"/>
  <c r="F85" i="8"/>
  <c r="Q85" i="8" s="1"/>
  <c r="F84" i="8"/>
  <c r="Q84" i="8" s="1"/>
  <c r="F83" i="8"/>
  <c r="Q83" i="8" s="1"/>
  <c r="F82" i="8"/>
  <c r="Q82" i="8" s="1"/>
  <c r="F81" i="8"/>
  <c r="Q81" i="8" s="1"/>
  <c r="F80" i="8"/>
  <c r="Q80" i="8" s="1"/>
  <c r="F79" i="8"/>
  <c r="Q79" i="8" s="1"/>
  <c r="F78" i="8"/>
  <c r="Q78" i="8" s="1"/>
  <c r="F77" i="8"/>
  <c r="Q77" i="8" s="1"/>
  <c r="F76" i="8"/>
  <c r="Q76" i="8" s="1"/>
  <c r="F75" i="8"/>
  <c r="Q75" i="8" s="1"/>
  <c r="F74" i="8"/>
  <c r="Q74" i="8" s="1"/>
  <c r="F73" i="8"/>
  <c r="Q73" i="8" s="1"/>
  <c r="F72" i="8"/>
  <c r="Q72" i="8" s="1"/>
  <c r="F71" i="8"/>
  <c r="Q71" i="8" s="1"/>
  <c r="F70" i="8"/>
  <c r="Q70" i="8" s="1"/>
  <c r="F69" i="8"/>
  <c r="Q69" i="8" s="1"/>
  <c r="F68" i="8"/>
  <c r="Q68" i="8" s="1"/>
  <c r="F67" i="8"/>
  <c r="Q67" i="8" s="1"/>
  <c r="F66" i="8"/>
  <c r="Q66" i="8" s="1"/>
  <c r="F65" i="8"/>
  <c r="Q65" i="8" s="1"/>
  <c r="F64" i="8"/>
  <c r="Q64" i="8" s="1"/>
  <c r="F63" i="8"/>
  <c r="Q63" i="8" s="1"/>
  <c r="F62" i="8"/>
  <c r="Q62" i="8" s="1"/>
  <c r="F61" i="8"/>
  <c r="Q61" i="8" s="1"/>
  <c r="F60" i="8"/>
  <c r="Q60" i="8" s="1"/>
  <c r="F59" i="8"/>
  <c r="Q59" i="8" s="1"/>
  <c r="F58" i="8"/>
  <c r="Q58" i="8" s="1"/>
  <c r="F57" i="8"/>
  <c r="Q57" i="8" s="1"/>
  <c r="F56" i="8"/>
  <c r="Q56" i="8" s="1"/>
  <c r="F55" i="8"/>
  <c r="Q55" i="8" s="1"/>
  <c r="F54" i="8"/>
  <c r="Q54" i="8" s="1"/>
  <c r="F53" i="8"/>
  <c r="Q53" i="8" s="1"/>
  <c r="F52" i="8"/>
  <c r="Q52" i="8" s="1"/>
  <c r="F51" i="8"/>
  <c r="Q51" i="8" s="1"/>
  <c r="F50" i="8"/>
  <c r="Q50" i="8" s="1"/>
  <c r="F49" i="8"/>
  <c r="Q49" i="8" s="1"/>
  <c r="F48" i="8"/>
  <c r="Q48" i="8" s="1"/>
  <c r="F47" i="8"/>
  <c r="Q47" i="8" s="1"/>
  <c r="F46" i="8"/>
  <c r="Q46" i="8" s="1"/>
  <c r="F45" i="8"/>
  <c r="Q45" i="8" s="1"/>
  <c r="F44" i="8"/>
  <c r="Q44" i="8" s="1"/>
  <c r="F43" i="8"/>
  <c r="Q43" i="8" s="1"/>
  <c r="F42" i="8"/>
  <c r="Q42" i="8" s="1"/>
  <c r="F41" i="8"/>
  <c r="Q41" i="8" s="1"/>
  <c r="F40" i="8"/>
  <c r="Q40" i="8" s="1"/>
  <c r="F39" i="8"/>
  <c r="Q39" i="8" s="1"/>
  <c r="F38" i="8"/>
  <c r="Q38" i="8" s="1"/>
  <c r="F37" i="8"/>
  <c r="Q37" i="8" s="1"/>
  <c r="F36" i="8"/>
  <c r="Q36" i="8" s="1"/>
  <c r="F35" i="8"/>
  <c r="Q35" i="8" s="1"/>
  <c r="F34" i="8"/>
  <c r="Q34" i="8" s="1"/>
  <c r="F33" i="8"/>
  <c r="Q33" i="8" s="1"/>
  <c r="F32" i="8"/>
  <c r="Q32" i="8" s="1"/>
  <c r="F31" i="8"/>
  <c r="Q31" i="8" s="1"/>
  <c r="F30" i="8"/>
  <c r="Q30" i="8" s="1"/>
  <c r="F29" i="8"/>
  <c r="Q29" i="8" s="1"/>
  <c r="F28" i="8"/>
  <c r="Q28" i="8" s="1"/>
  <c r="F27" i="8"/>
  <c r="Q27" i="8" s="1"/>
  <c r="F26" i="8"/>
  <c r="Q26" i="8" s="1"/>
  <c r="F25" i="8"/>
  <c r="Q25" i="8" s="1"/>
  <c r="F24" i="8"/>
  <c r="Q24" i="8" s="1"/>
  <c r="F23" i="8"/>
  <c r="Q23" i="8" s="1"/>
  <c r="F22" i="8"/>
  <c r="Q22" i="8" s="1"/>
  <c r="F21" i="8"/>
  <c r="Q21" i="8" s="1"/>
  <c r="F20" i="8"/>
  <c r="Q20" i="8" s="1"/>
  <c r="F19" i="8"/>
  <c r="Q19" i="8" s="1"/>
  <c r="F18" i="8"/>
  <c r="Q18" i="8" s="1"/>
  <c r="F17" i="8"/>
  <c r="Q17" i="8" s="1"/>
  <c r="F16" i="8"/>
  <c r="Q16" i="8" s="1"/>
  <c r="F15" i="8"/>
  <c r="Q15" i="8" s="1"/>
  <c r="F14" i="8"/>
  <c r="Q14" i="8" s="1"/>
  <c r="F13" i="8"/>
  <c r="Q13" i="8" s="1"/>
  <c r="F12" i="8"/>
  <c r="Q12" i="8" s="1"/>
  <c r="F11" i="8"/>
  <c r="Q11" i="8" s="1"/>
  <c r="F10" i="8"/>
  <c r="Q10" i="8" s="1"/>
  <c r="F9" i="8"/>
  <c r="Q9" i="8" s="1"/>
  <c r="F8" i="8"/>
  <c r="Q8" i="8" s="1"/>
  <c r="F7" i="8"/>
  <c r="Q7" i="8" s="1"/>
  <c r="F6" i="8"/>
  <c r="Q6" i="8" s="1"/>
  <c r="E106" i="8"/>
  <c r="O106" i="8" s="1"/>
  <c r="E105" i="8"/>
  <c r="O105" i="8" s="1"/>
  <c r="E104" i="8"/>
  <c r="O104" i="8" s="1"/>
  <c r="E103" i="8"/>
  <c r="O103" i="8" s="1"/>
  <c r="E102" i="8"/>
  <c r="O102" i="8" s="1"/>
  <c r="E101" i="8"/>
  <c r="O101" i="8" s="1"/>
  <c r="E100" i="8"/>
  <c r="O100" i="8" s="1"/>
  <c r="E99" i="8"/>
  <c r="O99" i="8" s="1"/>
  <c r="E98" i="8"/>
  <c r="O98" i="8" s="1"/>
  <c r="E97" i="8"/>
  <c r="O97" i="8" s="1"/>
  <c r="E96" i="8"/>
  <c r="O96" i="8" s="1"/>
  <c r="E95" i="8"/>
  <c r="O95" i="8" s="1"/>
  <c r="E94" i="8"/>
  <c r="O94" i="8" s="1"/>
  <c r="E93" i="8"/>
  <c r="O93" i="8" s="1"/>
  <c r="E92" i="8"/>
  <c r="O92" i="8" s="1"/>
  <c r="E91" i="8"/>
  <c r="O91" i="8" s="1"/>
  <c r="E90" i="8"/>
  <c r="O90" i="8" s="1"/>
  <c r="E89" i="8"/>
  <c r="O89" i="8" s="1"/>
  <c r="E88" i="8"/>
  <c r="O88" i="8" s="1"/>
  <c r="E87" i="8"/>
  <c r="O87" i="8" s="1"/>
  <c r="E86" i="8"/>
  <c r="O86" i="8" s="1"/>
  <c r="E85" i="8"/>
  <c r="O85" i="8" s="1"/>
  <c r="E84" i="8"/>
  <c r="O84" i="8" s="1"/>
  <c r="E83" i="8"/>
  <c r="O83" i="8" s="1"/>
  <c r="E82" i="8"/>
  <c r="O82" i="8" s="1"/>
  <c r="E81" i="8"/>
  <c r="O81" i="8" s="1"/>
  <c r="E80" i="8"/>
  <c r="O80" i="8" s="1"/>
  <c r="E79" i="8"/>
  <c r="O79" i="8" s="1"/>
  <c r="E78" i="8"/>
  <c r="O78" i="8" s="1"/>
  <c r="E77" i="8"/>
  <c r="O77" i="8" s="1"/>
  <c r="E76" i="8"/>
  <c r="O76" i="8" s="1"/>
  <c r="E75" i="8"/>
  <c r="O75" i="8" s="1"/>
  <c r="E74" i="8"/>
  <c r="O74" i="8" s="1"/>
  <c r="E73" i="8"/>
  <c r="O73" i="8" s="1"/>
  <c r="E72" i="8"/>
  <c r="O72" i="8" s="1"/>
  <c r="E71" i="8"/>
  <c r="O71" i="8" s="1"/>
  <c r="E70" i="8"/>
  <c r="O70" i="8" s="1"/>
  <c r="E69" i="8"/>
  <c r="O69" i="8" s="1"/>
  <c r="E68" i="8"/>
  <c r="O68" i="8" s="1"/>
  <c r="E67" i="8"/>
  <c r="O67" i="8" s="1"/>
  <c r="E66" i="8"/>
  <c r="O66" i="8" s="1"/>
  <c r="E65" i="8"/>
  <c r="O65" i="8" s="1"/>
  <c r="E64" i="8"/>
  <c r="O64" i="8" s="1"/>
  <c r="E63" i="8"/>
  <c r="O63" i="8" s="1"/>
  <c r="E62" i="8"/>
  <c r="O62" i="8" s="1"/>
  <c r="E61" i="8"/>
  <c r="O61" i="8" s="1"/>
  <c r="E60" i="8"/>
  <c r="O60" i="8" s="1"/>
  <c r="E59" i="8"/>
  <c r="O59" i="8" s="1"/>
  <c r="E58" i="8"/>
  <c r="O58" i="8" s="1"/>
  <c r="E57" i="8"/>
  <c r="O57" i="8" s="1"/>
  <c r="E56" i="8"/>
  <c r="O56" i="8" s="1"/>
  <c r="E55" i="8"/>
  <c r="O55" i="8" s="1"/>
  <c r="E54" i="8"/>
  <c r="O54" i="8" s="1"/>
  <c r="E53" i="8"/>
  <c r="O53" i="8" s="1"/>
  <c r="E52" i="8"/>
  <c r="O52" i="8" s="1"/>
  <c r="E51" i="8"/>
  <c r="O51" i="8" s="1"/>
  <c r="E50" i="8"/>
  <c r="O50" i="8" s="1"/>
  <c r="E49" i="8"/>
  <c r="O49" i="8" s="1"/>
  <c r="E48" i="8"/>
  <c r="O48" i="8" s="1"/>
  <c r="E47" i="8"/>
  <c r="O47" i="8" s="1"/>
  <c r="E46" i="8"/>
  <c r="O46" i="8" s="1"/>
  <c r="E45" i="8"/>
  <c r="O45" i="8" s="1"/>
  <c r="E44" i="8"/>
  <c r="O44" i="8" s="1"/>
  <c r="E43" i="8"/>
  <c r="O43" i="8" s="1"/>
  <c r="E42" i="8"/>
  <c r="O42" i="8" s="1"/>
  <c r="E41" i="8"/>
  <c r="O41" i="8" s="1"/>
  <c r="E40" i="8"/>
  <c r="O40" i="8" s="1"/>
  <c r="E39" i="8"/>
  <c r="O39" i="8" s="1"/>
  <c r="E38" i="8"/>
  <c r="O38" i="8" s="1"/>
  <c r="E37" i="8"/>
  <c r="O37" i="8" s="1"/>
  <c r="E36" i="8"/>
  <c r="O36" i="8" s="1"/>
  <c r="E35" i="8"/>
  <c r="O35" i="8" s="1"/>
  <c r="E34" i="8"/>
  <c r="O34" i="8" s="1"/>
  <c r="E33" i="8"/>
  <c r="O33" i="8" s="1"/>
  <c r="E32" i="8"/>
  <c r="O32" i="8" s="1"/>
  <c r="E31" i="8"/>
  <c r="O31" i="8" s="1"/>
  <c r="E30" i="8"/>
  <c r="O30" i="8" s="1"/>
  <c r="E29" i="8"/>
  <c r="O29" i="8" s="1"/>
  <c r="E28" i="8"/>
  <c r="O28" i="8" s="1"/>
  <c r="E27" i="8"/>
  <c r="O27" i="8" s="1"/>
  <c r="E26" i="8"/>
  <c r="O26" i="8" s="1"/>
  <c r="E25" i="8"/>
  <c r="O25" i="8" s="1"/>
  <c r="E24" i="8"/>
  <c r="O24" i="8" s="1"/>
  <c r="E23" i="8"/>
  <c r="O23" i="8" s="1"/>
  <c r="E22" i="8"/>
  <c r="O22" i="8" s="1"/>
  <c r="E21" i="8"/>
  <c r="O21" i="8" s="1"/>
  <c r="E20" i="8"/>
  <c r="O20" i="8" s="1"/>
  <c r="E19" i="8"/>
  <c r="O19" i="8" s="1"/>
  <c r="E18" i="8"/>
  <c r="O18" i="8" s="1"/>
  <c r="E17" i="8"/>
  <c r="O17" i="8" s="1"/>
  <c r="E16" i="8"/>
  <c r="O16" i="8" s="1"/>
  <c r="E15" i="8"/>
  <c r="O15" i="8" s="1"/>
  <c r="E14" i="8"/>
  <c r="O14" i="8" s="1"/>
  <c r="E13" i="8"/>
  <c r="O13" i="8" s="1"/>
  <c r="E12" i="8"/>
  <c r="O12" i="8" s="1"/>
  <c r="E11" i="8"/>
  <c r="O11" i="8" s="1"/>
  <c r="E10" i="8"/>
  <c r="O10" i="8" s="1"/>
  <c r="E9" i="8"/>
  <c r="O9" i="8" s="1"/>
  <c r="E8" i="8"/>
  <c r="O8" i="8" s="1"/>
  <c r="E7" i="8"/>
  <c r="O7" i="8" s="1"/>
  <c r="E6" i="8"/>
  <c r="O6" i="8" s="1"/>
  <c r="D106" i="8"/>
  <c r="N106" i="8" s="1"/>
  <c r="D105" i="8"/>
  <c r="N105" i="8" s="1"/>
  <c r="D104" i="8"/>
  <c r="N104" i="8" s="1"/>
  <c r="D103" i="8"/>
  <c r="N103" i="8" s="1"/>
  <c r="D102" i="8"/>
  <c r="N102" i="8" s="1"/>
  <c r="D101" i="8"/>
  <c r="N101" i="8" s="1"/>
  <c r="D100" i="8"/>
  <c r="N100" i="8" s="1"/>
  <c r="D99" i="8"/>
  <c r="N99" i="8" s="1"/>
  <c r="D98" i="8"/>
  <c r="N98" i="8" s="1"/>
  <c r="D97" i="8"/>
  <c r="N97" i="8" s="1"/>
  <c r="D96" i="8"/>
  <c r="N96" i="8" s="1"/>
  <c r="D95" i="8"/>
  <c r="N95" i="8" s="1"/>
  <c r="D94" i="8"/>
  <c r="N94" i="8" s="1"/>
  <c r="D93" i="8"/>
  <c r="N93" i="8" s="1"/>
  <c r="D92" i="8"/>
  <c r="N92" i="8" s="1"/>
  <c r="D91" i="8"/>
  <c r="N91" i="8" s="1"/>
  <c r="D90" i="8"/>
  <c r="N90" i="8" s="1"/>
  <c r="D89" i="8"/>
  <c r="N89" i="8" s="1"/>
  <c r="D88" i="8"/>
  <c r="N88" i="8" s="1"/>
  <c r="D87" i="8"/>
  <c r="N87" i="8" s="1"/>
  <c r="D86" i="8"/>
  <c r="N86" i="8" s="1"/>
  <c r="D85" i="8"/>
  <c r="N85" i="8" s="1"/>
  <c r="D84" i="8"/>
  <c r="N84" i="8" s="1"/>
  <c r="D83" i="8"/>
  <c r="N83" i="8" s="1"/>
  <c r="D82" i="8"/>
  <c r="N82" i="8" s="1"/>
  <c r="D81" i="8"/>
  <c r="N81" i="8" s="1"/>
  <c r="D80" i="8"/>
  <c r="N80" i="8" s="1"/>
  <c r="D79" i="8"/>
  <c r="N79" i="8" s="1"/>
  <c r="D78" i="8"/>
  <c r="N78" i="8" s="1"/>
  <c r="D77" i="8"/>
  <c r="N77" i="8" s="1"/>
  <c r="D76" i="8"/>
  <c r="N76" i="8" s="1"/>
  <c r="D75" i="8"/>
  <c r="N75" i="8" s="1"/>
  <c r="D74" i="8"/>
  <c r="N74" i="8" s="1"/>
  <c r="D73" i="8"/>
  <c r="N73" i="8" s="1"/>
  <c r="D72" i="8"/>
  <c r="N72" i="8" s="1"/>
  <c r="D71" i="8"/>
  <c r="N71" i="8" s="1"/>
  <c r="D70" i="8"/>
  <c r="N70" i="8" s="1"/>
  <c r="D69" i="8"/>
  <c r="N69" i="8" s="1"/>
  <c r="D68" i="8"/>
  <c r="N68" i="8" s="1"/>
  <c r="D67" i="8"/>
  <c r="N67" i="8" s="1"/>
  <c r="D66" i="8"/>
  <c r="N66" i="8" s="1"/>
  <c r="D65" i="8"/>
  <c r="N65" i="8" s="1"/>
  <c r="D64" i="8"/>
  <c r="N64" i="8" s="1"/>
  <c r="D63" i="8"/>
  <c r="N63" i="8" s="1"/>
  <c r="D62" i="8"/>
  <c r="N62" i="8" s="1"/>
  <c r="D61" i="8"/>
  <c r="N61" i="8" s="1"/>
  <c r="D60" i="8"/>
  <c r="N60" i="8" s="1"/>
  <c r="D59" i="8"/>
  <c r="N59" i="8" s="1"/>
  <c r="D58" i="8"/>
  <c r="N58" i="8" s="1"/>
  <c r="D57" i="8"/>
  <c r="N57" i="8" s="1"/>
  <c r="D56" i="8"/>
  <c r="N56" i="8" s="1"/>
  <c r="D55" i="8"/>
  <c r="N55" i="8" s="1"/>
  <c r="D54" i="8"/>
  <c r="N54" i="8" s="1"/>
  <c r="D53" i="8"/>
  <c r="N53" i="8" s="1"/>
  <c r="D52" i="8"/>
  <c r="N52" i="8" s="1"/>
  <c r="D51" i="8"/>
  <c r="N51" i="8" s="1"/>
  <c r="D50" i="8"/>
  <c r="N50" i="8" s="1"/>
  <c r="D49" i="8"/>
  <c r="N49" i="8" s="1"/>
  <c r="D48" i="8"/>
  <c r="N48" i="8" s="1"/>
  <c r="D47" i="8"/>
  <c r="N47" i="8" s="1"/>
  <c r="D46" i="8"/>
  <c r="N46" i="8" s="1"/>
  <c r="D45" i="8"/>
  <c r="N45" i="8" s="1"/>
  <c r="D44" i="8"/>
  <c r="N44" i="8" s="1"/>
  <c r="D43" i="8"/>
  <c r="N43" i="8" s="1"/>
  <c r="D42" i="8"/>
  <c r="N42" i="8" s="1"/>
  <c r="D41" i="8"/>
  <c r="N41" i="8" s="1"/>
  <c r="D40" i="8"/>
  <c r="N40" i="8" s="1"/>
  <c r="D39" i="8"/>
  <c r="N39" i="8" s="1"/>
  <c r="D38" i="8"/>
  <c r="N38" i="8" s="1"/>
  <c r="D37" i="8"/>
  <c r="N37" i="8" s="1"/>
  <c r="D36" i="8"/>
  <c r="N36" i="8" s="1"/>
  <c r="D35" i="8"/>
  <c r="N35" i="8" s="1"/>
  <c r="D34" i="8"/>
  <c r="N34" i="8" s="1"/>
  <c r="D33" i="8"/>
  <c r="N33" i="8" s="1"/>
  <c r="D32" i="8"/>
  <c r="N32" i="8" s="1"/>
  <c r="D31" i="8"/>
  <c r="N31" i="8" s="1"/>
  <c r="D30" i="8"/>
  <c r="N30" i="8" s="1"/>
  <c r="D29" i="8"/>
  <c r="N29" i="8" s="1"/>
  <c r="D28" i="8"/>
  <c r="N28" i="8" s="1"/>
  <c r="D27" i="8"/>
  <c r="N27" i="8" s="1"/>
  <c r="D26" i="8"/>
  <c r="N26" i="8" s="1"/>
  <c r="D25" i="8"/>
  <c r="N25" i="8" s="1"/>
  <c r="D24" i="8"/>
  <c r="N24" i="8" s="1"/>
  <c r="D23" i="8"/>
  <c r="N23" i="8" s="1"/>
  <c r="D22" i="8"/>
  <c r="N22" i="8" s="1"/>
  <c r="D21" i="8"/>
  <c r="N21" i="8" s="1"/>
  <c r="D20" i="8"/>
  <c r="N20" i="8" s="1"/>
  <c r="D19" i="8"/>
  <c r="N19" i="8" s="1"/>
  <c r="D18" i="8"/>
  <c r="N18" i="8" s="1"/>
  <c r="D17" i="8"/>
  <c r="N17" i="8" s="1"/>
  <c r="D16" i="8"/>
  <c r="N16" i="8" s="1"/>
  <c r="D15" i="8"/>
  <c r="N15" i="8" s="1"/>
  <c r="D14" i="8"/>
  <c r="N14" i="8" s="1"/>
  <c r="D13" i="8"/>
  <c r="N13" i="8" s="1"/>
  <c r="D12" i="8"/>
  <c r="N12" i="8" s="1"/>
  <c r="D11" i="8"/>
  <c r="N11" i="8" s="1"/>
  <c r="D10" i="8"/>
  <c r="N10" i="8" s="1"/>
  <c r="D9" i="8"/>
  <c r="N9" i="8" s="1"/>
  <c r="D8" i="8"/>
  <c r="N8" i="8" s="1"/>
  <c r="D7" i="8"/>
  <c r="N7" i="8" s="1"/>
  <c r="D6" i="8"/>
  <c r="N6" i="8" s="1"/>
  <c r="C106" i="8"/>
  <c r="M106" i="8" s="1"/>
  <c r="C105" i="8"/>
  <c r="M105" i="8" s="1"/>
  <c r="C104" i="8"/>
  <c r="M104" i="8" s="1"/>
  <c r="C103" i="8"/>
  <c r="M103" i="8" s="1"/>
  <c r="C102" i="8"/>
  <c r="M102" i="8" s="1"/>
  <c r="C101" i="8"/>
  <c r="M101" i="8" s="1"/>
  <c r="C100" i="8"/>
  <c r="M100" i="8" s="1"/>
  <c r="C99" i="8"/>
  <c r="M99" i="8" s="1"/>
  <c r="C98" i="8"/>
  <c r="M98" i="8" s="1"/>
  <c r="C97" i="8"/>
  <c r="M97" i="8" s="1"/>
  <c r="C96" i="8"/>
  <c r="M96" i="8" s="1"/>
  <c r="C95" i="8"/>
  <c r="M95" i="8" s="1"/>
  <c r="C94" i="8"/>
  <c r="M94" i="8" s="1"/>
  <c r="C93" i="8"/>
  <c r="M93" i="8" s="1"/>
  <c r="C92" i="8"/>
  <c r="M92" i="8" s="1"/>
  <c r="C91" i="8"/>
  <c r="M91" i="8" s="1"/>
  <c r="C90" i="8"/>
  <c r="M90" i="8" s="1"/>
  <c r="C89" i="8"/>
  <c r="M89" i="8" s="1"/>
  <c r="C88" i="8"/>
  <c r="M88" i="8" s="1"/>
  <c r="C87" i="8"/>
  <c r="M87" i="8" s="1"/>
  <c r="C86" i="8"/>
  <c r="M86" i="8" s="1"/>
  <c r="C85" i="8"/>
  <c r="M85" i="8" s="1"/>
  <c r="C84" i="8"/>
  <c r="M84" i="8" s="1"/>
  <c r="C83" i="8"/>
  <c r="M83" i="8" s="1"/>
  <c r="C82" i="8"/>
  <c r="M82" i="8" s="1"/>
  <c r="C81" i="8"/>
  <c r="M81" i="8" s="1"/>
  <c r="C80" i="8"/>
  <c r="M80" i="8" s="1"/>
  <c r="C79" i="8"/>
  <c r="M79" i="8" s="1"/>
  <c r="C78" i="8"/>
  <c r="M78" i="8" s="1"/>
  <c r="C77" i="8"/>
  <c r="M77" i="8" s="1"/>
  <c r="C76" i="8"/>
  <c r="M76" i="8" s="1"/>
  <c r="C75" i="8"/>
  <c r="M75" i="8" s="1"/>
  <c r="C74" i="8"/>
  <c r="M74" i="8" s="1"/>
  <c r="C73" i="8"/>
  <c r="M73" i="8" s="1"/>
  <c r="C72" i="8"/>
  <c r="M72" i="8" s="1"/>
  <c r="C71" i="8"/>
  <c r="M71" i="8" s="1"/>
  <c r="C70" i="8"/>
  <c r="M70" i="8" s="1"/>
  <c r="C69" i="8"/>
  <c r="M69" i="8" s="1"/>
  <c r="C68" i="8"/>
  <c r="M68" i="8" s="1"/>
  <c r="C67" i="8"/>
  <c r="M67" i="8" s="1"/>
  <c r="C66" i="8"/>
  <c r="M66" i="8" s="1"/>
  <c r="C65" i="8"/>
  <c r="M65" i="8" s="1"/>
  <c r="C64" i="8"/>
  <c r="M64" i="8" s="1"/>
  <c r="C63" i="8"/>
  <c r="M63" i="8" s="1"/>
  <c r="C62" i="8"/>
  <c r="M62" i="8" s="1"/>
  <c r="C61" i="8"/>
  <c r="M61" i="8" s="1"/>
  <c r="C60" i="8"/>
  <c r="M60" i="8" s="1"/>
  <c r="C59" i="8"/>
  <c r="M59" i="8" s="1"/>
  <c r="C58" i="8"/>
  <c r="M58" i="8" s="1"/>
  <c r="C57" i="8"/>
  <c r="M57" i="8" s="1"/>
  <c r="C56" i="8"/>
  <c r="M56" i="8" s="1"/>
  <c r="C55" i="8"/>
  <c r="M55" i="8" s="1"/>
  <c r="C54" i="8"/>
  <c r="M54" i="8" s="1"/>
  <c r="C53" i="8"/>
  <c r="M53" i="8" s="1"/>
  <c r="C52" i="8"/>
  <c r="M52" i="8" s="1"/>
  <c r="C51" i="8"/>
  <c r="M51" i="8" s="1"/>
  <c r="C50" i="8"/>
  <c r="M50" i="8" s="1"/>
  <c r="C49" i="8"/>
  <c r="M49" i="8" s="1"/>
  <c r="C48" i="8"/>
  <c r="M48" i="8" s="1"/>
  <c r="C47" i="8"/>
  <c r="M47" i="8" s="1"/>
  <c r="C46" i="8"/>
  <c r="M46" i="8" s="1"/>
  <c r="C45" i="8"/>
  <c r="M45" i="8" s="1"/>
  <c r="C44" i="8"/>
  <c r="M44" i="8" s="1"/>
  <c r="C43" i="8"/>
  <c r="M43" i="8" s="1"/>
  <c r="C42" i="8"/>
  <c r="M42" i="8" s="1"/>
  <c r="C41" i="8"/>
  <c r="M41" i="8" s="1"/>
  <c r="C40" i="8"/>
  <c r="M40" i="8" s="1"/>
  <c r="C39" i="8"/>
  <c r="M39" i="8" s="1"/>
  <c r="C38" i="8"/>
  <c r="M38" i="8" s="1"/>
  <c r="C37" i="8"/>
  <c r="M37" i="8" s="1"/>
  <c r="C36" i="8"/>
  <c r="M36" i="8" s="1"/>
  <c r="C35" i="8"/>
  <c r="M35" i="8" s="1"/>
  <c r="C34" i="8"/>
  <c r="M34" i="8" s="1"/>
  <c r="C33" i="8"/>
  <c r="M33" i="8" s="1"/>
  <c r="C32" i="8"/>
  <c r="M32" i="8" s="1"/>
  <c r="C31" i="8"/>
  <c r="M31" i="8" s="1"/>
  <c r="C30" i="8"/>
  <c r="M30" i="8" s="1"/>
  <c r="C29" i="8"/>
  <c r="M29" i="8" s="1"/>
  <c r="C28" i="8"/>
  <c r="M28" i="8" s="1"/>
  <c r="C27" i="8"/>
  <c r="M27" i="8" s="1"/>
  <c r="C26" i="8"/>
  <c r="M26" i="8" s="1"/>
  <c r="C25" i="8"/>
  <c r="M25" i="8" s="1"/>
  <c r="C24" i="8"/>
  <c r="M24" i="8" s="1"/>
  <c r="C23" i="8"/>
  <c r="M23" i="8" s="1"/>
  <c r="C22" i="8"/>
  <c r="M22" i="8" s="1"/>
  <c r="C21" i="8"/>
  <c r="M21" i="8" s="1"/>
  <c r="C20" i="8"/>
  <c r="M20" i="8" s="1"/>
  <c r="C19" i="8"/>
  <c r="M19" i="8" s="1"/>
  <c r="C18" i="8"/>
  <c r="M18" i="8" s="1"/>
  <c r="C17" i="8"/>
  <c r="M17" i="8" s="1"/>
  <c r="C16" i="8"/>
  <c r="M16" i="8" s="1"/>
  <c r="C15" i="8"/>
  <c r="M15" i="8" s="1"/>
  <c r="C14" i="8"/>
  <c r="M14" i="8" s="1"/>
  <c r="C13" i="8"/>
  <c r="M13" i="8" s="1"/>
  <c r="C12" i="8"/>
  <c r="M12" i="8" s="1"/>
  <c r="C11" i="8"/>
  <c r="M11" i="8" s="1"/>
  <c r="C10" i="8"/>
  <c r="M10" i="8" s="1"/>
  <c r="C9" i="8"/>
  <c r="M9" i="8" s="1"/>
  <c r="C8" i="8"/>
  <c r="M8" i="8" s="1"/>
  <c r="C7" i="8"/>
  <c r="M7" i="8" s="1"/>
  <c r="C6" i="8"/>
  <c r="L106" i="8"/>
  <c r="B105" i="8"/>
  <c r="L105" i="8" s="1"/>
  <c r="B104" i="8"/>
  <c r="L104" i="8" s="1"/>
  <c r="B103" i="8"/>
  <c r="L103" i="8" s="1"/>
  <c r="B102" i="8"/>
  <c r="L102" i="8" s="1"/>
  <c r="B101" i="8"/>
  <c r="L101" i="8" s="1"/>
  <c r="B100" i="8"/>
  <c r="L100" i="8" s="1"/>
  <c r="B99" i="8"/>
  <c r="L99" i="8" s="1"/>
  <c r="B98" i="8"/>
  <c r="L98" i="8" s="1"/>
  <c r="B97" i="8"/>
  <c r="L97" i="8" s="1"/>
  <c r="B96" i="8"/>
  <c r="L96" i="8" s="1"/>
  <c r="B95" i="8"/>
  <c r="L95" i="8" s="1"/>
  <c r="B94" i="8"/>
  <c r="L94" i="8" s="1"/>
  <c r="B93" i="8"/>
  <c r="L93" i="8" s="1"/>
  <c r="B92" i="8"/>
  <c r="L92" i="8" s="1"/>
  <c r="B91" i="8"/>
  <c r="L91" i="8" s="1"/>
  <c r="B90" i="8"/>
  <c r="L90" i="8" s="1"/>
  <c r="B89" i="8"/>
  <c r="L89" i="8" s="1"/>
  <c r="B88" i="8"/>
  <c r="L88" i="8" s="1"/>
  <c r="B87" i="8"/>
  <c r="L87" i="8" s="1"/>
  <c r="B86" i="8"/>
  <c r="L86" i="8" s="1"/>
  <c r="B85" i="8"/>
  <c r="L85" i="8" s="1"/>
  <c r="B84" i="8"/>
  <c r="L84" i="8" s="1"/>
  <c r="B83" i="8"/>
  <c r="L83" i="8" s="1"/>
  <c r="B82" i="8"/>
  <c r="L82" i="8" s="1"/>
  <c r="B81" i="8"/>
  <c r="L81" i="8" s="1"/>
  <c r="B80" i="8"/>
  <c r="L80" i="8" s="1"/>
  <c r="B79" i="8"/>
  <c r="L79" i="8" s="1"/>
  <c r="B78" i="8"/>
  <c r="L78" i="8" s="1"/>
  <c r="B77" i="8"/>
  <c r="L77" i="8" s="1"/>
  <c r="B76" i="8"/>
  <c r="L76" i="8" s="1"/>
  <c r="B75" i="8"/>
  <c r="L75" i="8" s="1"/>
  <c r="B74" i="8"/>
  <c r="L74" i="8" s="1"/>
  <c r="B73" i="8"/>
  <c r="L73" i="8" s="1"/>
  <c r="B72" i="8"/>
  <c r="L72" i="8" s="1"/>
  <c r="B71" i="8"/>
  <c r="L71" i="8" s="1"/>
  <c r="B70" i="8"/>
  <c r="L70" i="8" s="1"/>
  <c r="B69" i="8"/>
  <c r="L69" i="8" s="1"/>
  <c r="B68" i="8"/>
  <c r="L68" i="8" s="1"/>
  <c r="B67" i="8"/>
  <c r="L67" i="8" s="1"/>
  <c r="B66" i="8"/>
  <c r="L66" i="8" s="1"/>
  <c r="B65" i="8"/>
  <c r="L65" i="8" s="1"/>
  <c r="B64" i="8"/>
  <c r="L64" i="8" s="1"/>
  <c r="B63" i="8"/>
  <c r="L63" i="8" s="1"/>
  <c r="B62" i="8"/>
  <c r="L62" i="8" s="1"/>
  <c r="B61" i="8"/>
  <c r="L61" i="8" s="1"/>
  <c r="B60" i="8"/>
  <c r="L60" i="8" s="1"/>
  <c r="B59" i="8"/>
  <c r="L59" i="8" s="1"/>
  <c r="B58" i="8"/>
  <c r="L58" i="8" s="1"/>
  <c r="B57" i="8"/>
  <c r="L57" i="8" s="1"/>
  <c r="B56" i="8"/>
  <c r="L56" i="8" s="1"/>
  <c r="B55" i="8"/>
  <c r="L55" i="8" s="1"/>
  <c r="B54" i="8"/>
  <c r="L54" i="8" s="1"/>
  <c r="B53" i="8"/>
  <c r="L53" i="8" s="1"/>
  <c r="B52" i="8"/>
  <c r="L52" i="8" s="1"/>
  <c r="B51" i="8"/>
  <c r="L51" i="8" s="1"/>
  <c r="B50" i="8"/>
  <c r="L50" i="8" s="1"/>
  <c r="B49" i="8"/>
  <c r="L49" i="8" s="1"/>
  <c r="B48" i="8"/>
  <c r="L48" i="8" s="1"/>
  <c r="B47" i="8"/>
  <c r="L47" i="8" s="1"/>
  <c r="B46" i="8"/>
  <c r="L46" i="8" s="1"/>
  <c r="B45" i="8"/>
  <c r="L45" i="8" s="1"/>
  <c r="B44" i="8"/>
  <c r="L44" i="8" s="1"/>
  <c r="B43" i="8"/>
  <c r="L43" i="8" s="1"/>
  <c r="B42" i="8"/>
  <c r="L42" i="8" s="1"/>
  <c r="B41" i="8"/>
  <c r="L41" i="8" s="1"/>
  <c r="B40" i="8"/>
  <c r="L40" i="8" s="1"/>
  <c r="B39" i="8"/>
  <c r="L39" i="8" s="1"/>
  <c r="B38" i="8"/>
  <c r="L38" i="8" s="1"/>
  <c r="B37" i="8"/>
  <c r="L37" i="8" s="1"/>
  <c r="B36" i="8"/>
  <c r="L36" i="8" s="1"/>
  <c r="B35" i="8"/>
  <c r="L35" i="8" s="1"/>
  <c r="B34" i="8"/>
  <c r="L34" i="8" s="1"/>
  <c r="B33" i="8"/>
  <c r="L33" i="8" s="1"/>
  <c r="B32" i="8"/>
  <c r="L32" i="8" s="1"/>
  <c r="B31" i="8"/>
  <c r="L31" i="8" s="1"/>
  <c r="B30" i="8"/>
  <c r="L30" i="8" s="1"/>
  <c r="B29" i="8"/>
  <c r="L29" i="8" s="1"/>
  <c r="B28" i="8"/>
  <c r="L28" i="8" s="1"/>
  <c r="B27" i="8"/>
  <c r="L27" i="8" s="1"/>
  <c r="B26" i="8"/>
  <c r="L26" i="8" s="1"/>
  <c r="B25" i="8"/>
  <c r="L25" i="8" s="1"/>
  <c r="B24" i="8"/>
  <c r="L24" i="8" s="1"/>
  <c r="B23" i="8"/>
  <c r="L23" i="8" s="1"/>
  <c r="B22" i="8"/>
  <c r="L22" i="8" s="1"/>
  <c r="B21" i="8"/>
  <c r="L21" i="8" s="1"/>
  <c r="B20" i="8"/>
  <c r="L20" i="8" s="1"/>
  <c r="B19" i="8"/>
  <c r="L19" i="8" s="1"/>
  <c r="B18" i="8"/>
  <c r="L18" i="8" s="1"/>
  <c r="B17" i="8"/>
  <c r="L17" i="8" s="1"/>
  <c r="B16" i="8"/>
  <c r="L16" i="8" s="1"/>
  <c r="B15" i="8"/>
  <c r="L15" i="8" s="1"/>
  <c r="B14" i="8"/>
  <c r="L14" i="8" s="1"/>
  <c r="B13" i="8"/>
  <c r="L13" i="8" s="1"/>
  <c r="B12" i="8"/>
  <c r="L12" i="8" s="1"/>
  <c r="L11" i="8"/>
  <c r="B10" i="8"/>
  <c r="L10" i="8" s="1"/>
  <c r="B9" i="8"/>
  <c r="L9" i="8" s="1"/>
  <c r="B8" i="8"/>
  <c r="L8" i="8" s="1"/>
  <c r="L7" i="8"/>
  <c r="M6" i="8" l="1"/>
  <c r="I3" i="8"/>
  <c r="K13" i="19"/>
  <c r="K7" i="19"/>
  <c r="K8" i="19"/>
  <c r="K6" i="19"/>
  <c r="L11" i="19"/>
  <c r="K11" i="19"/>
  <c r="K9" i="19"/>
  <c r="L9" i="19"/>
  <c r="K14" i="19"/>
  <c r="K15" i="19"/>
  <c r="K10" i="19"/>
  <c r="L12" i="19"/>
  <c r="K12" i="19"/>
  <c r="H19" i="13"/>
  <c r="H31" i="13"/>
  <c r="I5" i="13"/>
  <c r="H36" i="13"/>
  <c r="H33" i="13"/>
  <c r="I33" i="13" s="1"/>
  <c r="H24" i="13"/>
  <c r="H12" i="13"/>
  <c r="I12" i="13" s="1"/>
  <c r="H11" i="13"/>
  <c r="I11" i="13" s="1"/>
  <c r="I21" i="13"/>
  <c r="H21" i="13"/>
  <c r="H8" i="13"/>
  <c r="H22" i="13"/>
  <c r="I22" i="13" s="1"/>
  <c r="H30" i="13"/>
  <c r="H18" i="13"/>
  <c r="I18" i="13" s="1"/>
  <c r="H10" i="13"/>
  <c r="H14" i="13"/>
  <c r="I14" i="13" s="1"/>
  <c r="H34" i="13"/>
  <c r="I34" i="13" s="1"/>
  <c r="I27" i="13"/>
  <c r="H27" i="13"/>
  <c r="H15" i="13"/>
  <c r="H17" i="13"/>
  <c r="I17" i="13" s="1"/>
  <c r="H23" i="13"/>
  <c r="I23" i="13" s="1"/>
  <c r="H16" i="13"/>
  <c r="H6" i="13"/>
  <c r="H7" i="13"/>
  <c r="I7" i="13" s="1"/>
  <c r="H32" i="13"/>
  <c r="I32" i="13" s="1"/>
  <c r="H29" i="13"/>
  <c r="I29" i="13" s="1"/>
  <c r="H25" i="13"/>
  <c r="I25" i="13" s="1"/>
  <c r="H9" i="13"/>
  <c r="I9" i="13" s="1"/>
  <c r="H28" i="13"/>
  <c r="I28" i="13" s="1"/>
  <c r="H35" i="13"/>
  <c r="H20" i="13"/>
  <c r="H26" i="13"/>
  <c r="I26" i="13" s="1"/>
  <c r="H13" i="13"/>
  <c r="I13" i="13" s="1"/>
  <c r="L6" i="8"/>
  <c r="I4" i="8"/>
  <c r="J28" i="13" l="1"/>
  <c r="K28" i="13"/>
  <c r="I30" i="13"/>
  <c r="K30" i="13" s="1"/>
  <c r="I36" i="13"/>
  <c r="J36" i="13" s="1"/>
  <c r="K11" i="13"/>
  <c r="J11" i="13"/>
  <c r="J26" i="13"/>
  <c r="K26" i="13"/>
  <c r="J9" i="13"/>
  <c r="K9" i="13"/>
  <c r="K7" i="13"/>
  <c r="J7" i="13"/>
  <c r="J17" i="13"/>
  <c r="K17" i="13"/>
  <c r="J14" i="13"/>
  <c r="K14" i="13"/>
  <c r="J22" i="13"/>
  <c r="K22" i="13"/>
  <c r="J12" i="13"/>
  <c r="K12" i="13"/>
  <c r="K5" i="13"/>
  <c r="J5" i="13"/>
  <c r="J34" i="13"/>
  <c r="K34" i="13"/>
  <c r="J23" i="13"/>
  <c r="K23" i="13"/>
  <c r="J25" i="13"/>
  <c r="K25" i="13"/>
  <c r="I20" i="13"/>
  <c r="J20" i="13" s="1"/>
  <c r="I6" i="13"/>
  <c r="J6" i="13" s="1"/>
  <c r="I15" i="13"/>
  <c r="J15" i="13" s="1"/>
  <c r="I10" i="13"/>
  <c r="K10" i="13" s="1"/>
  <c r="I8" i="13"/>
  <c r="J8" i="13" s="1"/>
  <c r="I24" i="13"/>
  <c r="J24" i="13" s="1"/>
  <c r="I31" i="13"/>
  <c r="K31" i="13" s="1"/>
  <c r="J32" i="13"/>
  <c r="K32" i="13"/>
  <c r="J29" i="13"/>
  <c r="K29" i="13"/>
  <c r="J27" i="13"/>
  <c r="K27" i="13"/>
  <c r="K18" i="13"/>
  <c r="J18" i="13"/>
  <c r="J21" i="13"/>
  <c r="K21" i="13"/>
  <c r="K13" i="13"/>
  <c r="J13" i="13"/>
  <c r="I35" i="13"/>
  <c r="K35" i="13" s="1"/>
  <c r="I16" i="13"/>
  <c r="J16" i="13" s="1"/>
  <c r="K33" i="13"/>
  <c r="J33" i="13"/>
  <c r="I19" i="13"/>
  <c r="K19" i="13" s="1"/>
  <c r="J10" i="13" l="1"/>
  <c r="K20" i="13"/>
  <c r="K15" i="13"/>
  <c r="K16" i="13"/>
  <c r="K8" i="13"/>
  <c r="J31" i="13"/>
  <c r="J19" i="13"/>
  <c r="K24" i="13"/>
  <c r="K6" i="13"/>
  <c r="J30" i="13"/>
  <c r="J35" i="13"/>
  <c r="K36" i="13"/>
</calcChain>
</file>

<file path=xl/comments1.xml><?xml version="1.0" encoding="utf-8"?>
<comments xmlns="http://schemas.openxmlformats.org/spreadsheetml/2006/main">
  <authors>
    <author>u417241</author>
  </authors>
  <commentList>
    <comment ref="G4" authorId="0" shapeId="0">
      <text>
        <r>
          <rPr>
            <b/>
            <sz val="9"/>
            <color indexed="81"/>
            <rFont val="Tahoma"/>
            <family val="2"/>
          </rPr>
          <t>u417241:</t>
        </r>
        <r>
          <rPr>
            <sz val="9"/>
            <color indexed="81"/>
            <rFont val="Tahoma"/>
            <family val="2"/>
          </rPr>
          <t xml:space="preserve">
This column positions the dots at an appropriate point on the y-axis</t>
        </r>
      </text>
    </comment>
  </commentList>
</comments>
</file>

<file path=xl/comments2.xml><?xml version="1.0" encoding="utf-8"?>
<comments xmlns="http://schemas.openxmlformats.org/spreadsheetml/2006/main">
  <authors>
    <author>u417241</author>
  </authors>
  <commentList>
    <comment ref="H5" authorId="0" shapeId="0">
      <text>
        <r>
          <rPr>
            <b/>
            <sz val="9"/>
            <color indexed="81"/>
            <rFont val="Tahoma"/>
            <family val="2"/>
          </rPr>
          <t>u417241:</t>
        </r>
        <r>
          <rPr>
            <sz val="9"/>
            <color indexed="81"/>
            <rFont val="Tahoma"/>
            <family val="2"/>
          </rPr>
          <t xml:space="preserve">
This column positions the dots at an appropriate point on the y-axis</t>
        </r>
      </text>
    </comment>
  </commentList>
</comments>
</file>

<file path=xl/sharedStrings.xml><?xml version="1.0" encoding="utf-8"?>
<sst xmlns="http://schemas.openxmlformats.org/spreadsheetml/2006/main" count="2584" uniqueCount="340">
  <si>
    <t>Age</t>
  </si>
  <si>
    <t>2016 ABPE</t>
  </si>
  <si>
    <t>2018 ABPE</t>
  </si>
  <si>
    <t>2016 MYE</t>
  </si>
  <si>
    <t>2017 MYE</t>
  </si>
  <si>
    <t>2018 MYE</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</si>
  <si>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</si>
  <si>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</si>
  <si>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</si>
  <si>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</si>
  <si>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</si>
  <si>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</si>
  <si>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</si>
  <si>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</si>
  <si>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</si>
  <si>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</si>
  <si>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</si>
  <si>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</si>
  <si>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</si>
  <si>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</si>
  <si>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</si>
  <si>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</si>
  <si>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</si>
  <si>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</si>
  <si>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</si>
  <si>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</si>
  <si>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</si>
  <si>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</si>
  <si>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</si>
  <si>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</si>
  <si>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</si>
  <si>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</si>
  <si>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</si>
  <si>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</si>
  <si>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</si>
  <si>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</si>
  <si>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</si>
  <si>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</si>
  <si>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</si>
  <si>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</si>
  <si>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</si>
  <si>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</si>
  <si>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</si>
  <si>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</si>
  <si>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</si>
  <si>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</si>
  <si>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</si>
  <si>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</si>
  <si>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</si>
  <si>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</si>
  <si>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</si>
  <si>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</si>
  <si>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</si>
  <si>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</si>
  <si>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</si>
  <si>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</si>
  <si>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</si>
  <si>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</si>
  <si>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</si>
  <si>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</si>
  <si>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</si>
  <si>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</si>
  <si>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</si>
  <si>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</si>
  <si>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</si>
  <si>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</si>
  <si>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</si>
  <si>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</si>
  <si>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</si>
  <si>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</si>
  <si>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</si>
  <si>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</si>
  <si>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</si>
  <si>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</si>
  <si>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</si>
  <si>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</si>
  <si>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</si>
  <si>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</si>
  <si>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</si>
  <si>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</si>
  <si>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</si>
  <si>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</si>
  <si>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</si>
  <si>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</si>
  <si>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</si>
  <si>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</si>
  <si>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</si>
  <si>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</si>
  <si>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</si>
  <si>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</si>
  <si>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</si>
  <si>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</si>
  <si>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</si>
  <si>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</si>
  <si>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</si>
  <si>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</si>
  <si>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</si>
  <si>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</si>
  <si>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</si>
  <si>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</si>
  <si>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</si>
  <si>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</si>
  <si>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</si>
  <si>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</si>
  <si>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</si>
  <si>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</si>
  <si>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</si>
  <si>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2016 ABPE + 2 years</t>
  </si>
  <si>
    <t>2017 ABPE + 1 year</t>
  </si>
  <si>
    <t>Cells linked to check boxes to add/remove series</t>
  </si>
  <si>
    <t>2016 Males</t>
  </si>
  <si>
    <t>2016 Females</t>
  </si>
  <si>
    <t>2017 Males</t>
  </si>
  <si>
    <t>2017 Females</t>
  </si>
  <si>
    <t>2018 Males</t>
  </si>
  <si>
    <t>2018 Females</t>
  </si>
  <si>
    <r>
      <t>MYE</t>
    </r>
    <r>
      <rPr>
        <b/>
        <vertAlign val="superscript"/>
        <sz val="10"/>
        <rFont val="Arial"/>
        <family val="2"/>
      </rPr>
      <t>1</t>
    </r>
  </si>
  <si>
    <t>ABPE</t>
  </si>
  <si>
    <t>Graph Min:</t>
  </si>
  <si>
    <t>Working for chart B1</t>
  </si>
  <si>
    <t>Working for chart B2</t>
  </si>
  <si>
    <t>Graph Max:</t>
  </si>
  <si>
    <t>height</t>
  </si>
  <si>
    <t>Council Area</t>
  </si>
  <si>
    <t>MYE</t>
  </si>
  <si>
    <t>Orkney Islands</t>
  </si>
  <si>
    <t>Moray</t>
  </si>
  <si>
    <t>City of Edinburgh</t>
  </si>
  <si>
    <t>Na h-Eileanan Siar</t>
  </si>
  <si>
    <t>Midlothian</t>
  </si>
  <si>
    <t>Perth and Kinross</t>
  </si>
  <si>
    <t>Stirling</t>
  </si>
  <si>
    <t>Aberdeen City</t>
  </si>
  <si>
    <t>East Lothian</t>
  </si>
  <si>
    <t>Highland</t>
  </si>
  <si>
    <t>Shetland Islands</t>
  </si>
  <si>
    <t>Scottish Borders</t>
  </si>
  <si>
    <t>Falkirk</t>
  </si>
  <si>
    <t>West Lothian</t>
  </si>
  <si>
    <t>Renfrewshire</t>
  </si>
  <si>
    <t>East Renfrewshire</t>
  </si>
  <si>
    <t>Fife</t>
  </si>
  <si>
    <t>Aberdeenshire</t>
  </si>
  <si>
    <t>Glasgow City</t>
  </si>
  <si>
    <t>Angus</t>
  </si>
  <si>
    <t>Dundee City</t>
  </si>
  <si>
    <t>East Ayrshire</t>
  </si>
  <si>
    <t>Dumfries and Galloway</t>
  </si>
  <si>
    <t>Argyll and Bute</t>
  </si>
  <si>
    <t>North Lanarkshire</t>
  </si>
  <si>
    <t>South Ayrshire</t>
  </si>
  <si>
    <t>South Lanarkshire</t>
  </si>
  <si>
    <t>East Dunbartonshire</t>
  </si>
  <si>
    <t>Clackmannanshire</t>
  </si>
  <si>
    <t>North Ayrshire</t>
  </si>
  <si>
    <t>Inverclyde</t>
  </si>
  <si>
    <t>West Dunbartonshire</t>
  </si>
  <si>
    <t>Percentage difference</t>
  </si>
  <si>
    <t>Values to for dummy series to keep axis consistent</t>
  </si>
  <si>
    <t>back to contents</t>
  </si>
  <si>
    <r>
      <t>Urban-Rural Classification</t>
    </r>
    <r>
      <rPr>
        <b/>
        <vertAlign val="superscript"/>
        <sz val="10"/>
        <color theme="1"/>
        <rFont val="Arial"/>
        <family val="2"/>
      </rPr>
      <t>1</t>
    </r>
  </si>
  <si>
    <r>
      <t>MYE</t>
    </r>
    <r>
      <rPr>
        <b/>
        <vertAlign val="superscript"/>
        <sz val="10"/>
        <color theme="1"/>
        <rFont val="Arial"/>
        <family val="2"/>
      </rPr>
      <t>2</t>
    </r>
  </si>
  <si>
    <r>
      <t>ABPE</t>
    </r>
    <r>
      <rPr>
        <b/>
        <vertAlign val="superscript"/>
        <sz val="10"/>
        <color theme="1"/>
        <rFont val="Arial"/>
        <family val="2"/>
      </rPr>
      <t>3</t>
    </r>
  </si>
  <si>
    <t>Large Urban Areas</t>
  </si>
  <si>
    <t>Other Urban Areas</t>
  </si>
  <si>
    <t>Accessible Small Towns</t>
  </si>
  <si>
    <t>Remote Small Towns</t>
  </si>
  <si>
    <t>Very Remote Small Towns</t>
  </si>
  <si>
    <t>Accessible Rural</t>
  </si>
  <si>
    <t>Remote Rural</t>
  </si>
  <si>
    <t>Very Remote Rural</t>
  </si>
  <si>
    <t>Footnotes:</t>
  </si>
  <si>
    <t>Urban-Rural Classification</t>
  </si>
  <si>
    <t>SIMD</t>
  </si>
  <si>
    <t>1 - most deprived</t>
  </si>
  <si>
    <t>10 - least deprived</t>
  </si>
  <si>
    <t>Males</t>
  </si>
  <si>
    <t>Age group</t>
  </si>
  <si>
    <t>Area</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</si>
  <si>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</si>
  <si>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</si>
  <si>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</si>
  <si>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</si>
  <si>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</si>
  <si>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</si>
  <si>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</si>
  <si>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</si>
  <si>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</si>
  <si>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</si>
  <si>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</si>
  <si>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</si>
  <si>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</si>
  <si>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</si>
  <si>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</si>
  <si>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</si>
  <si>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</si>
  <si>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</si>
  <si>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</si>
  <si>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</si>
  <si>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Scotland</t>
  </si>
  <si>
    <t>Working for E1</t>
  </si>
  <si>
    <t>Working for Chart C1</t>
  </si>
  <si>
    <t>Could be organised better</t>
  </si>
  <si>
    <t>Working for G1.2 (boxplot working further down)</t>
  </si>
  <si>
    <t>Working for Chart D1</t>
  </si>
  <si>
    <t>Blank</t>
  </si>
  <si>
    <t>Not Blank 1</t>
  </si>
  <si>
    <t>Not Blank 2</t>
  </si>
  <si>
    <t>Not Blank 3</t>
  </si>
  <si>
    <t xml:space="preserve">Males </t>
  </si>
  <si>
    <t xml:space="preserve">year of birth </t>
  </si>
  <si>
    <t>Working for chart A3</t>
  </si>
  <si>
    <t xml:space="preserve">Females </t>
  </si>
  <si>
    <t>females</t>
  </si>
  <si>
    <t>© Crown Copyright 2021</t>
  </si>
  <si>
    <t>Each Mid year estimate number used in the graphs for ages 90 and over, is taken from the Centenarians in Scotland, 2010 to 2020 publication and so are rounded to the nearest 10, The Mid year population estimates Scotland publication only has single year of age to age 89, with older ages being grouped together, as 90+. Making use of the Centenarians in Scotland, 2010 to 2020 publication allows the graph to be extended using single year of age up to age 99.</t>
  </si>
  <si>
    <r>
      <rPr>
        <sz val="8"/>
        <rFont val="Arial"/>
        <family val="2"/>
      </rPr>
      <t xml:space="preserve">MYE = Mid-year estimates - the National Statistics for Scotland's population. Can be found at the </t>
    </r>
    <r>
      <rPr>
        <u/>
        <sz val="8"/>
        <color indexed="12"/>
        <rFont val="Arial"/>
        <family val="2"/>
      </rPr>
      <t>Population Estimates</t>
    </r>
    <r>
      <rPr>
        <sz val="8"/>
        <rFont val="Arial"/>
        <family val="2"/>
      </rPr>
      <t xml:space="preserve"> section of the NRS website.</t>
    </r>
  </si>
  <si>
    <t>ABPE = Administrative Data Based Population Estimates</t>
  </si>
  <si>
    <t>Contents</t>
  </si>
  <si>
    <t>Disclaimer: These figures are statistical research and not the official statistics on Scotland's population. The official population estimates can be found at: 
https://www.nrscotland.gov.uk/statistics-and-data/statistics/statistics-by-theme/population/population-estimates</t>
  </si>
  <si>
    <t>Administrative Data Based Population Estimates, Scotland 2016-2018: Figures</t>
  </si>
  <si>
    <r>
      <rPr>
        <sz val="8"/>
        <rFont val="Arial"/>
        <family val="2"/>
      </rPr>
      <t xml:space="preserve">For ages 90+: </t>
    </r>
    <r>
      <rPr>
        <u/>
        <sz val="8"/>
        <color indexed="12"/>
        <rFont val="Arial"/>
        <family val="2"/>
      </rPr>
      <t>'Centenarians in Scotland, 2010 to 2020'</t>
    </r>
  </si>
  <si>
    <r>
      <rPr>
        <sz val="8"/>
        <rFont val="Arial"/>
        <family val="2"/>
      </rPr>
      <t xml:space="preserve">For ages 0 to 89: </t>
    </r>
    <r>
      <rPr>
        <u/>
        <sz val="8"/>
        <color indexed="12"/>
        <rFont val="Arial"/>
        <family val="2"/>
      </rPr>
      <t>'Mid-2016 Population Estimates Scotland'</t>
    </r>
  </si>
  <si>
    <t>1) Sources:</t>
  </si>
  <si>
    <t>Footnote:</t>
  </si>
  <si>
    <r>
      <rPr>
        <sz val="10"/>
        <rFont val="Arial"/>
        <family val="2"/>
      </rPr>
      <t xml:space="preserve">For ages 0 to 89: </t>
    </r>
    <r>
      <rPr>
        <u/>
        <sz val="10"/>
        <color indexed="12"/>
        <rFont val="Arial"/>
        <family val="2"/>
      </rPr>
      <t>'Mid-2016 Population Estimates Scotland'</t>
    </r>
  </si>
  <si>
    <r>
      <rPr>
        <sz val="10"/>
        <rFont val="Arial"/>
        <family val="2"/>
      </rPr>
      <t xml:space="preserve">For ages 90+: </t>
    </r>
    <r>
      <rPr>
        <u/>
        <sz val="10"/>
        <color indexed="12"/>
        <rFont val="Arial"/>
        <family val="2"/>
      </rPr>
      <t>'Centenarians in Scotland, 2010 to 2020'</t>
    </r>
  </si>
  <si>
    <t>Percentage difference between Administrative Data Based Population Estimates and Mid-Year Estimates for Scotland by age by sex</t>
  </si>
  <si>
    <t>Percentage difference between Administrative Data Based Population Estimates and Mid-Year Estimates for Scotland by age by sex, by year</t>
  </si>
  <si>
    <t>Data B: Single year of age for Administrative Data Based Population Estimates and Mid-Year Estimates for Scotland, by sex, 2016 2017 2018</t>
  </si>
  <si>
    <t>Data D: Urban-Rural Classification for Administrative Data Based Population Estimates and Mid-Year Estimates for Scotland, by sex, 2016 2017 2018</t>
  </si>
  <si>
    <t>Data C: Council Area by Administrative Data Based Population Estimates and Mid-Year Estimates for Scotland, 2016 2017 2018</t>
  </si>
  <si>
    <t>Data E: SMID  for Administrative Data Based Population Estimates and Mid-Year Estimates for Scotland, by sex, 2016 2017 2018</t>
  </si>
  <si>
    <t>Males 2016</t>
  </si>
  <si>
    <t>Females 2016</t>
  </si>
  <si>
    <t>Males 2017</t>
  </si>
  <si>
    <t>Females 2017</t>
  </si>
  <si>
    <t>Males 2018</t>
  </si>
  <si>
    <t>Females 2018</t>
  </si>
  <si>
    <t>All 2016</t>
  </si>
  <si>
    <t>All 2017</t>
  </si>
  <si>
    <t>All 2018</t>
  </si>
  <si>
    <t xml:space="preserve">All 2018 </t>
  </si>
  <si>
    <t>Data Fb:  Administrative Data Based Population Estimate estimated population by sex, five year age group and council area</t>
  </si>
  <si>
    <t>Data Fa: Mid-year estimates estimated population by sex, five year age group and council area</t>
  </si>
  <si>
    <t xml:space="preserve">Scotland </t>
  </si>
  <si>
    <t xml:space="preserve">2017 ABPE </t>
  </si>
  <si>
    <t>Working for charts in A1 &amp; A2</t>
  </si>
  <si>
    <t>Working for A0</t>
  </si>
  <si>
    <t xml:space="preserve">Working for boxplot </t>
  </si>
  <si>
    <t xml:space="preserve">Additional working for C1 </t>
  </si>
  <si>
    <t>Difference in the population estimates between ABPE and MYE by year and sex</t>
  </si>
  <si>
    <t>Data A:  Single year of age for Administrative Data Based Population Estimates and Mid-Year Estimates for Scotland, 2016 2017 2018</t>
  </si>
  <si>
    <t xml:space="preserve">Title </t>
  </si>
  <si>
    <t>Figures</t>
  </si>
  <si>
    <t>A</t>
  </si>
  <si>
    <t>B</t>
  </si>
  <si>
    <t>C</t>
  </si>
  <si>
    <t>D</t>
  </si>
  <si>
    <t>E</t>
  </si>
  <si>
    <t>Figure 1: Difference in the population estimates between ABPE and MYE by year and sex</t>
  </si>
  <si>
    <t>Figure 2: Percentage difference between the ABPE and the MYE for 2016 by age and sex for version 1 and version 2 of the ABPE</t>
  </si>
  <si>
    <t>Percentage difference between the ABPE and the MYE for 2016 by age and sex for version 1 and version 2 of the ABPE (interactive)</t>
  </si>
  <si>
    <t xml:space="preserve">Figure 4: Comparison of Administrative Data Based Population Estimates for Scotland, 2016 2017 2018 </t>
  </si>
  <si>
    <t>Comparison of Administrative Data Based Population Estimates for Scotland, year of birth, 2016 2017 2018</t>
  </si>
  <si>
    <t>Comparison of Administrative Data Based Population Estimates for Scotland, 2016 2017 2018</t>
  </si>
  <si>
    <t>Figure 5: Comparison of Administrative Data Based Population Estimates for Scotland, year of birth, 2016 2017 2018</t>
  </si>
  <si>
    <t xml:space="preserve">Comparison of Administrative Data Based Population Estimates and Mid-Year Estimates for Scotland, 2016 2017 2018 </t>
  </si>
  <si>
    <t xml:space="preserve">Figure 3: Comparison of Administrative Data Based Population Estimates and Mid-Year Estimates for Scotland, 2016 2017 2018 </t>
  </si>
  <si>
    <t>Figure 6 &amp; 7: Percentage difference between Administrative Data Based Population Estimates and Mid-Year Estimates for Scotland by age by sex</t>
  </si>
  <si>
    <t>Figures 6 &amp; 7</t>
  </si>
  <si>
    <t>Figure 8: Percentage difference between Administrative Data Based Population Estimates and Mid-Year Estimates for Scotland by age by sex, by year</t>
  </si>
  <si>
    <t>Figure 9: Percentage difference between the ABPE and the MYE for 2016 by age and sex for version 1 and version 2 of the ABPE</t>
  </si>
  <si>
    <t>Figure 11: Difference between Administrative Data Based Population Estimates and Mid-Year Estimates for Scotland, by sex and council area 2016 2017 2018</t>
  </si>
  <si>
    <t xml:space="preserve">Percentage difference between Administrative Data Based Population Estimates and Mid-Year Estimates by council area, 2016 2017 2018 </t>
  </si>
  <si>
    <t>Figure 10: Percentage difference between Administrative Data Based Population Estimates and Mid-Year Estimates by council area, 2016 2017 2018</t>
  </si>
  <si>
    <t>Difference between Administrative Data Based Population Estimates and Mid-Year Estimates for Scotland, by sex and council area 2016 2017 2018</t>
  </si>
  <si>
    <t>Percentage change for ABPE and MYE by council area, 2016 2017 2018</t>
  </si>
  <si>
    <t xml:space="preserve">Figure 12: Percentage change for ABPE and MYE by council area, 2016-2018
</t>
  </si>
  <si>
    <t>Difference in population changes between 2016 to 2018 by cohort and sex, Scotland (interactive)</t>
  </si>
  <si>
    <t>Figures 13 &amp; 14</t>
  </si>
  <si>
    <t>Figure 13 &amp; 14: Difference in population changes between 2016 to 2018 by cohort and sex, council area</t>
  </si>
  <si>
    <t>Figure 15: Percentage difference between Administrative Data Based Population Estimates and Mid-Year Estimates by 8-fold urban-rural classification, 2016 2017 2018</t>
  </si>
  <si>
    <t>Percentage difference between Administrative Data Based Population Estimates and Mid-Year Estimates by 8-fold urban-rural classification, 2016 2017 2018</t>
  </si>
  <si>
    <t>Figures 16 &amp; 17</t>
  </si>
  <si>
    <t>Percentage difference between Administrative Data Based Population Estimates and Mid-Year Estimates by 8-fold urban-rural classification, by sex, 2016 2017 2018</t>
  </si>
  <si>
    <t>Figure 16 &amp;17: Percentage difference between Administrative Data Based Population Estimates and Mid-Year Estimates by 8-fold urban-rural classification, by sex, 2016 2017 2018</t>
  </si>
  <si>
    <t>Figures 18, 19 &amp; 20</t>
  </si>
  <si>
    <t>Percentage difference between Administrative Data Based Population Estimates and Mid-Year Estimates by SIMD Decile, 2016 2017 2018</t>
  </si>
  <si>
    <t>Figure 18, 19 &amp; 20: Percentage difference between Administrative Data Based Population Estimates and Mid-Year Estimates by SIMD Decile, 2016 2017 2018</t>
  </si>
  <si>
    <t>Figures 21 - 24</t>
  </si>
  <si>
    <t>Distribution of council area differences between ABPE and MYE by SIMD deciles for sex and age, 2016 2017 2018 (interactive)</t>
  </si>
  <si>
    <t>Figure 21 - 24 :Distribution of council area differences between ABPE and MYE by SIMD deciles for sex and age, 2016 2017 2018</t>
  </si>
  <si>
    <t>2016
Females</t>
  </si>
  <si>
    <t>2016
Males</t>
  </si>
  <si>
    <t>2017
Females</t>
  </si>
  <si>
    <t>2017
Males</t>
  </si>
  <si>
    <t>2018
Females</t>
  </si>
  <si>
    <t>2018
Males</t>
  </si>
  <si>
    <t>Figure 1</t>
  </si>
  <si>
    <t>Figure 2</t>
  </si>
  <si>
    <t>Figure 3</t>
  </si>
  <si>
    <t>Figure 4</t>
  </si>
  <si>
    <t>Figure 5</t>
  </si>
  <si>
    <t>Figure 8</t>
  </si>
  <si>
    <t>Figure 9</t>
  </si>
  <si>
    <t>Figure 10</t>
  </si>
  <si>
    <t>Figure 11</t>
  </si>
  <si>
    <t>Figure 12</t>
  </si>
  <si>
    <t>Figure 15</t>
  </si>
  <si>
    <t>Difference in population changes between 2016 to 2018 by cohort and sex, council area (interactive)</t>
  </si>
  <si>
    <t xml:space="preserve">These figures are published in 'Administrative Data Based Population Estimates, Scotland 2016-2018', available from the National Records of Scotland website. </t>
  </si>
  <si>
    <t xml:space="preserve">The estimates presented in the above publication are based on version 2 of the ABPE methodology.  </t>
  </si>
  <si>
    <t>A previous publication presented estimates for 2016.  Those estimates were based on version 1 of the ABPE methodology.</t>
  </si>
  <si>
    <t>The publication of the version 2 methodology includes estimates for 2016 (presented here).</t>
  </si>
  <si>
    <t>The SIMD deciles are based on SIMD 2016.</t>
  </si>
  <si>
    <t>The Urban-Rural classifications are based on data-zone-based 2016 classifications.</t>
  </si>
  <si>
    <r>
      <rPr>
        <sz val="10"/>
        <rFont val="Arial"/>
        <family val="2"/>
      </rPr>
      <t xml:space="preserve">MYE = Mid-year estimates - the National Statistics for Scotland's population. Can be found at the </t>
    </r>
    <r>
      <rPr>
        <u/>
        <sz val="10"/>
        <color indexed="12"/>
        <rFont val="Arial"/>
        <family val="2"/>
      </rPr>
      <t>Population Estimates</t>
    </r>
    <r>
      <rPr>
        <sz val="10"/>
        <rFont val="Arial"/>
        <family val="2"/>
      </rPr>
      <t xml:space="preserve"> section of the NRS website.</t>
    </r>
  </si>
  <si>
    <t>Administrative Data Based Population Estimates, Scotland 2016-2018: Notes</t>
  </si>
  <si>
    <t>Notes</t>
  </si>
  <si>
    <t>1) 8-fold Urban-Rural Classification 2016</t>
  </si>
  <si>
    <t>1) 2016 Scottish Index of Multiple Deprivation</t>
  </si>
  <si>
    <t>Age and Sex</t>
  </si>
  <si>
    <t>Council Area and Sex</t>
  </si>
  <si>
    <t xml:space="preserve">SIMD and Council Area </t>
  </si>
  <si>
    <t xml:space="preserve">Urban Rural </t>
  </si>
  <si>
    <t xml:space="preserve">Data Sheet </t>
  </si>
  <si>
    <t>-</t>
  </si>
  <si>
    <t>Due to the number of graphing options this is an interactive chart and can be found at:</t>
  </si>
  <si>
    <t xml:space="preserve">As the version 1 2016 ABPE (from the previous publication) should not be compared directly with the 2017 and 2018 estimates from this publication, as they are not </t>
  </si>
  <si>
    <t>calculated using the same methodology.</t>
  </si>
  <si>
    <t xml:space="preserve">The 2017 Electoral Register data for Fife was unavailable because of a clerical issue (see the Quality Assurance of Administrative Datasets (QAAD) document for </t>
  </si>
  <si>
    <t>further information).</t>
  </si>
  <si>
    <t>In the contents sheet we have have provided the tables where possible behind the figures, these are denoted A to G at the end of this workbook.</t>
  </si>
  <si>
    <t>Some of the figures are interactive and links to these figures have been provided.</t>
  </si>
  <si>
    <t>F &amp; G</t>
  </si>
  <si>
    <t>An outlier is defined as a council area that is more than 1.5 times the interquartile range below the lower quartile or above the upper quartile.</t>
  </si>
  <si>
    <t>In Figure 11 the box plot graphs of the distribution of the difference between the ABPE and MYE across council areas</t>
  </si>
  <si>
    <t>The box plot graphs do not show the outlier council areas.</t>
  </si>
  <si>
    <t>https://www.nrscotland.gov.uk/files//statistics/admin-pop-est-16-18-research/16-18-admin-based-population-estimates-interactive-charts.xlsm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</si>
</sst>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 #,##0_-;_-* &quot;-&quot;??_-;_-@_-"/>
    <numFmt numFmtId="167" formatCode="0.0"/>
  </numFmts>
  <fonts count="5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10"/>
      <color theme="1"/>
      <name val="Arial"/>
      <family val="2"/>
    </font>
    <font>
      <b/>
      <vertAlign val="superscript"/>
      <sz val="10"/>
      <name val="Arial"/>
      <family val="2"/>
    </font>
    <font>
      <sz val="10"/>
      <color theme="1"/>
      <name val="Arial"/>
      <family val="2"/>
    </font>
    <font>
      <b/>
      <vertAlign val="superscript"/>
      <sz val="10"/>
      <color theme="1"/>
      <name val="Arial"/>
      <family val="2"/>
    </font>
    <font>
      <sz val="8"/>
      <name val="Arial"/>
      <family val="2"/>
    </font>
    <font>
      <sz val="11"/>
      <color rgb="FF000000"/>
      <name val="Courier New"/>
      <family val="3"/>
    </font>
    <font>
      <b/>
      <sz val="8"/>
      <name val="Arial"/>
      <family val="2"/>
    </font>
    <font>
      <sz val="9"/>
      <color indexed="81"/>
      <name val="Tahoma"/>
      <family val="2"/>
    </font>
    <font>
      <b/>
      <sz val="9"/>
      <color indexed="81"/>
      <name val="Tahoma"/>
      <family val="2"/>
    </font>
    <font>
      <u/>
      <sz val="10"/>
      <color indexed="12"/>
      <name val="Arial"/>
      <family val="2"/>
    </font>
    <font>
      <sz val="12"/>
      <name val="Arial"/>
      <family val="2"/>
    </font>
    <font>
      <sz val="8"/>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name val="Calibri"/>
      <family val="2"/>
      <scheme val="minor"/>
    </font>
    <font>
      <u/>
      <sz val="8"/>
      <color indexed="12"/>
      <name val="Arial"/>
      <family val="2"/>
    </font>
    <font>
      <u/>
      <sz val="12"/>
      <color indexed="12"/>
      <name val="Arial"/>
      <family val="2"/>
    </font>
    <font>
      <b/>
      <sz val="9"/>
      <color rgb="FFFF0000"/>
      <name val="Arial"/>
      <family val="2"/>
    </font>
    <font>
      <b/>
      <u/>
      <sz val="10"/>
      <color indexed="12"/>
      <name val="Arial"/>
      <family val="2"/>
    </font>
    <font>
      <b/>
      <sz val="10"/>
      <color rgb="FFFF0000"/>
      <name val="Arial"/>
      <family val="2"/>
    </font>
    <font>
      <sz val="8"/>
      <color theme="1"/>
      <name val="Arial"/>
      <family val="2"/>
    </font>
    <font>
      <sz val="8"/>
      <color rgb="FFFF0000"/>
      <name val="Arial"/>
      <family val="2"/>
    </font>
    <font>
      <sz val="10"/>
      <color rgb="FFFF0000"/>
      <name val="Arial"/>
      <family val="2"/>
    </font>
    <font>
      <sz val="12"/>
      <color theme="1"/>
      <name val="Calibri"/>
      <family val="2"/>
      <charset val="136"/>
      <scheme val="minor"/>
    </font>
    <font>
      <sz val="11"/>
      <color theme="1"/>
      <name val="Arial"/>
      <family val="2"/>
    </font>
    <font>
      <sz val="11"/>
      <color theme="0"/>
      <name val="Calibri"/>
      <family val="2"/>
      <scheme val="minor"/>
    </font>
    <font>
      <sz val="11"/>
      <color theme="3" tint="0.39997558519241921"/>
      <name val="Calibri"/>
      <family val="2"/>
      <scheme val="minor"/>
    </font>
    <font>
      <sz val="12"/>
      <color rgb="FFFF0000"/>
      <name val="Arial"/>
      <family val="2"/>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theme="1"/>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s>
  <cellStyleXfs count="162">
    <xf numFmtId="0" fontId="0" fillId="0" borderId="0"/>
    <xf numFmtId="9" fontId="1" fillId="0" borderId="0" applyFont="0" applyFill="0" applyBorder="0" applyAlignment="0" applyProtection="0"/>
    <xf numFmtId="0" fontId="3" fillId="0" borderId="0" applyFill="0"/>
    <xf numFmtId="0" fontId="3" fillId="0" borderId="0"/>
    <xf numFmtId="164" fontId="8" fillId="0" borderId="0" applyFont="0" applyFill="0" applyBorder="0" applyAlignment="0" applyProtection="0"/>
    <xf numFmtId="0" fontId="10" fillId="0" borderId="0"/>
    <xf numFmtId="0" fontId="10" fillId="0" borderId="0"/>
    <xf numFmtId="0" fontId="3" fillId="0" borderId="0"/>
    <xf numFmtId="0" fontId="15" fillId="0" borderId="0" applyNumberFormat="0" applyFill="0" applyBorder="0" applyAlignment="0" applyProtection="0">
      <alignment vertical="top"/>
      <protection locked="0"/>
    </xf>
    <xf numFmtId="0" fontId="3" fillId="0" borderId="0"/>
    <xf numFmtId="0" fontId="3" fillId="0" borderId="0"/>
    <xf numFmtId="0" fontId="15" fillId="0" borderId="0" applyNumberFormat="0" applyFill="0" applyBorder="0" applyAlignment="0" applyProtection="0">
      <alignment vertical="top"/>
      <protection locked="0"/>
    </xf>
    <xf numFmtId="0" fontId="18" fillId="0" borderId="0"/>
    <xf numFmtId="164" fontId="8" fillId="0" borderId="0" applyFont="0" applyFill="0" applyBorder="0" applyAlignment="0" applyProtection="0"/>
    <xf numFmtId="0" fontId="8" fillId="0" borderId="0"/>
    <xf numFmtId="0" fontId="3" fillId="0" borderId="0"/>
    <xf numFmtId="164" fontId="8" fillId="0" borderId="0" applyFont="0" applyFill="0" applyBorder="0" applyAlignment="0" applyProtection="0"/>
    <xf numFmtId="0" fontId="8"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5" borderId="0" applyNumberFormat="0" applyBorder="0" applyAlignment="0" applyProtection="0"/>
    <xf numFmtId="0" fontId="20" fillId="13"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2" fillId="18" borderId="16" applyNumberFormat="0" applyAlignment="0" applyProtection="0"/>
    <xf numFmtId="0" fontId="23" fillId="19" borderId="17"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9" borderId="16" applyNumberFormat="0" applyAlignment="0" applyProtection="0"/>
    <xf numFmtId="0" fontId="31" fillId="0" borderId="21" applyNumberFormat="0" applyFill="0" applyAlignment="0" applyProtection="0"/>
    <xf numFmtId="0" fontId="32" fillId="9" borderId="0" applyNumberFormat="0" applyBorder="0" applyAlignment="0" applyProtection="0"/>
    <xf numFmtId="0" fontId="10" fillId="6" borderId="22" applyNumberFormat="0" applyFont="0" applyAlignment="0" applyProtection="0"/>
    <xf numFmtId="0" fontId="33" fillId="18" borderId="23" applyNumberFormat="0" applyAlignment="0" applyProtection="0"/>
    <xf numFmtId="0" fontId="34" fillId="0" borderId="0" applyNumberFormat="0" applyFill="0" applyBorder="0" applyAlignment="0" applyProtection="0"/>
    <xf numFmtId="0" fontId="35" fillId="0" borderId="24" applyNumberFormat="0" applyFill="0" applyAlignment="0" applyProtection="0"/>
    <xf numFmtId="0" fontId="31" fillId="0" borderId="0" applyNumberFormat="0" applyFill="0" applyBorder="0" applyAlignment="0" applyProtection="0"/>
    <xf numFmtId="0" fontId="10" fillId="0" borderId="0"/>
    <xf numFmtId="0" fontId="10" fillId="0" borderId="0"/>
    <xf numFmtId="0" fontId="3" fillId="0" borderId="0"/>
    <xf numFmtId="0" fontId="8"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3" fontId="3" fillId="0" borderId="0"/>
    <xf numFmtId="3" fontId="3" fillId="0" borderId="0"/>
    <xf numFmtId="164" fontId="3" fillId="0" borderId="0" applyFont="0" applyFill="0" applyBorder="0" applyAlignment="0" applyProtection="0"/>
    <xf numFmtId="0" fontId="3" fillId="0" borderId="0" applyFill="0"/>
    <xf numFmtId="0" fontId="8" fillId="0" borderId="0"/>
    <xf numFmtId="9" fontId="3" fillId="0" borderId="0" applyFont="0" applyFill="0" applyBorder="0" applyAlignment="0" applyProtection="0"/>
    <xf numFmtId="0" fontId="8" fillId="21" borderId="0" applyNumberFormat="0" applyBorder="0" applyAlignment="0" applyProtection="0"/>
    <xf numFmtId="0" fontId="8" fillId="23" borderId="0" applyNumberFormat="0" applyBorder="0" applyAlignment="0" applyProtection="0"/>
    <xf numFmtId="0" fontId="8" fillId="25"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22"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3"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3" fontId="3" fillId="0" borderId="0"/>
    <xf numFmtId="0" fontId="8" fillId="20" borderId="2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12" fillId="0" borderId="0">
      <alignment horizontal="left"/>
    </xf>
    <xf numFmtId="0" fontId="10" fillId="0" borderId="0">
      <alignment horizontal="left"/>
    </xf>
    <xf numFmtId="0" fontId="10" fillId="0" borderId="0">
      <alignment horizontal="center" vertical="center" wrapText="1"/>
    </xf>
    <xf numFmtId="0" fontId="12" fillId="0" borderId="0">
      <alignment horizontal="left" vertical="center" wrapText="1"/>
    </xf>
    <xf numFmtId="0" fontId="12" fillId="0" borderId="0">
      <alignment horizontal="right"/>
    </xf>
    <xf numFmtId="0" fontId="10" fillId="0" borderId="0">
      <alignment horizontal="left" vertical="center" wrapText="1"/>
    </xf>
    <xf numFmtId="0" fontId="10" fillId="0" borderId="0">
      <alignment horizontal="right"/>
    </xf>
    <xf numFmtId="0" fontId="10" fillId="0" borderId="0"/>
    <xf numFmtId="0" fontId="10" fillId="0" borderId="0"/>
    <xf numFmtId="0" fontId="3" fillId="0" borderId="0"/>
    <xf numFmtId="0" fontId="3" fillId="33" borderId="0">
      <protection locked="0"/>
    </xf>
    <xf numFmtId="0" fontId="3" fillId="34" borderId="13">
      <alignment horizontal="center" vertical="center"/>
      <protection locked="0"/>
    </xf>
    <xf numFmtId="164" fontId="3" fillId="0" borderId="0" applyFont="0" applyFill="0" applyBorder="0" applyAlignment="0" applyProtection="0"/>
    <xf numFmtId="0" fontId="5" fillId="34" borderId="0">
      <alignment vertical="center"/>
      <protection locked="0"/>
    </xf>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xf numFmtId="0" fontId="8" fillId="20" borderId="26" applyNumberFormat="0" applyFont="0" applyAlignment="0" applyProtection="0"/>
    <xf numFmtId="0" fontId="3" fillId="34" borderId="2">
      <alignment vertical="center"/>
      <protection locked="0"/>
    </xf>
    <xf numFmtId="0" fontId="3" fillId="0" borderId="0"/>
    <xf numFmtId="0" fontId="8"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300">
    <xf numFmtId="0" fontId="0" fillId="0" borderId="0" xfId="0"/>
    <xf numFmtId="0" fontId="5" fillId="2" borderId="0" xfId="2" applyFont="1" applyFill="1" applyAlignment="1">
      <alignment horizontal="left"/>
    </xf>
    <xf numFmtId="0" fontId="5" fillId="2" borderId="2" xfId="2" applyFont="1" applyFill="1" applyBorder="1" applyAlignment="1">
      <alignment horizontal="right" wrapText="1"/>
    </xf>
    <xf numFmtId="0" fontId="3" fillId="2" borderId="0" xfId="2" applyFont="1" applyFill="1" applyBorder="1" applyAlignment="1">
      <alignment horizontal="left"/>
    </xf>
    <xf numFmtId="3" fontId="3" fillId="2" borderId="0" xfId="2" applyNumberFormat="1" applyFont="1" applyFill="1" applyBorder="1" applyAlignment="1">
      <alignment horizontal="right"/>
    </xf>
    <xf numFmtId="0" fontId="0" fillId="2" borderId="0" xfId="0" applyFill="1"/>
    <xf numFmtId="0" fontId="3" fillId="2" borderId="1" xfId="2" applyFont="1" applyFill="1" applyBorder="1" applyAlignment="1">
      <alignment horizontal="left"/>
    </xf>
    <xf numFmtId="0" fontId="0" fillId="2" borderId="1" xfId="0" applyFill="1" applyBorder="1"/>
    <xf numFmtId="0" fontId="0" fillId="2" borderId="3" xfId="0" applyFill="1" applyBorder="1"/>
    <xf numFmtId="0" fontId="0" fillId="2" borderId="0" xfId="0" applyFill="1" applyAlignment="1">
      <alignment wrapText="1"/>
    </xf>
    <xf numFmtId="0" fontId="5" fillId="2" borderId="0" xfId="2" applyFont="1" applyFill="1" applyBorder="1" applyAlignment="1">
      <alignment horizontal="right" wrapText="1"/>
    </xf>
    <xf numFmtId="0" fontId="0" fillId="2" borderId="2" xfId="0" applyFill="1" applyBorder="1"/>
    <xf numFmtId="0" fontId="0" fillId="2" borderId="6" xfId="0" applyFill="1" applyBorder="1"/>
    <xf numFmtId="0" fontId="0" fillId="2" borderId="4" xfId="0" applyFill="1" applyBorder="1" applyAlignment="1">
      <alignment wrapText="1"/>
    </xf>
    <xf numFmtId="166" fontId="3" fillId="2" borderId="0" xfId="4" applyNumberFormat="1" applyFont="1" applyFill="1" applyAlignment="1">
      <alignment horizontal="right"/>
    </xf>
    <xf numFmtId="0" fontId="5" fillId="2" borderId="7" xfId="2" applyFont="1" applyFill="1" applyBorder="1" applyAlignment="1"/>
    <xf numFmtId="0" fontId="6" fillId="2" borderId="2" xfId="0" applyFont="1" applyFill="1" applyBorder="1" applyAlignment="1"/>
    <xf numFmtId="0" fontId="5" fillId="2" borderId="5" xfId="2" applyFont="1" applyFill="1" applyBorder="1" applyAlignment="1">
      <alignment horizontal="right" wrapText="1"/>
    </xf>
    <xf numFmtId="3" fontId="3" fillId="2" borderId="3" xfId="2" applyNumberFormat="1" applyFont="1" applyFill="1" applyBorder="1" applyAlignment="1">
      <alignment horizontal="right"/>
    </xf>
    <xf numFmtId="3" fontId="3" fillId="2" borderId="8" xfId="2" applyNumberFormat="1" applyFont="1" applyFill="1" applyBorder="1" applyAlignment="1">
      <alignment horizontal="right"/>
    </xf>
    <xf numFmtId="0" fontId="3" fillId="2" borderId="3" xfId="2" applyFont="1" applyFill="1" applyBorder="1" applyAlignment="1">
      <alignment horizontal="left"/>
    </xf>
    <xf numFmtId="0" fontId="3" fillId="2" borderId="8" xfId="2" applyFont="1" applyFill="1" applyBorder="1" applyAlignment="1">
      <alignment horizontal="left"/>
    </xf>
    <xf numFmtId="0" fontId="5" fillId="2" borderId="9" xfId="2" applyFont="1" applyFill="1" applyBorder="1" applyAlignment="1"/>
    <xf numFmtId="165" fontId="0" fillId="2" borderId="0" xfId="0" applyNumberFormat="1" applyFill="1"/>
    <xf numFmtId="0" fontId="6" fillId="2" borderId="7" xfId="0" applyFont="1" applyFill="1" applyBorder="1" applyAlignment="1">
      <alignment wrapText="1"/>
    </xf>
    <xf numFmtId="3" fontId="3" fillId="2" borderId="0" xfId="6" applyNumberFormat="1" applyFont="1" applyFill="1" applyBorder="1" applyAlignment="1">
      <alignment horizontal="right"/>
    </xf>
    <xf numFmtId="165" fontId="8" fillId="2" borderId="0" xfId="1" applyNumberFormat="1" applyFont="1" applyFill="1" applyBorder="1" applyAlignment="1">
      <alignment horizontal="right"/>
    </xf>
    <xf numFmtId="3" fontId="3" fillId="2" borderId="0" xfId="5" applyNumberFormat="1" applyFont="1" applyFill="1" applyAlignment="1">
      <alignment horizontal="left"/>
    </xf>
    <xf numFmtId="3" fontId="3" fillId="2" borderId="0" xfId="6" applyNumberFormat="1" applyFont="1" applyFill="1" applyAlignment="1">
      <alignment horizontal="right"/>
    </xf>
    <xf numFmtId="165" fontId="8" fillId="2" borderId="0" xfId="1" applyNumberFormat="1" applyFont="1" applyFill="1" applyAlignment="1">
      <alignment horizontal="right"/>
    </xf>
    <xf numFmtId="3" fontId="3" fillId="2" borderId="1" xfId="5" applyNumberFormat="1" applyFont="1" applyFill="1" applyBorder="1" applyAlignment="1">
      <alignment horizontal="left"/>
    </xf>
    <xf numFmtId="165" fontId="8" fillId="2" borderId="1" xfId="1" applyNumberFormat="1" applyFont="1" applyFill="1" applyBorder="1" applyAlignment="1">
      <alignment horizontal="right"/>
    </xf>
    <xf numFmtId="0" fontId="2" fillId="0" borderId="0" xfId="0" applyFont="1"/>
    <xf numFmtId="0" fontId="0" fillId="2" borderId="9" xfId="0" applyFill="1" applyBorder="1"/>
    <xf numFmtId="165" fontId="0" fillId="2" borderId="10" xfId="0" applyNumberFormat="1" applyFill="1" applyBorder="1"/>
    <xf numFmtId="0" fontId="0" fillId="2" borderId="8" xfId="0" applyFill="1" applyBorder="1"/>
    <xf numFmtId="165" fontId="0" fillId="2" borderId="11" xfId="0" applyNumberFormat="1" applyFill="1" applyBorder="1"/>
    <xf numFmtId="0" fontId="2" fillId="2" borderId="0" xfId="0" applyFont="1" applyFill="1"/>
    <xf numFmtId="0" fontId="0" fillId="2" borderId="9" xfId="0" applyFill="1" applyBorder="1" applyAlignment="1">
      <alignment wrapText="1"/>
    </xf>
    <xf numFmtId="0" fontId="0" fillId="2" borderId="10" xfId="0" applyFill="1" applyBorder="1" applyAlignment="1">
      <alignment wrapText="1"/>
    </xf>
    <xf numFmtId="0" fontId="0" fillId="2" borderId="0" xfId="0" applyFill="1" applyAlignment="1"/>
    <xf numFmtId="0" fontId="6" fillId="2" borderId="1" xfId="0" applyFont="1" applyFill="1" applyBorder="1" applyAlignment="1">
      <alignment wrapText="1"/>
    </xf>
    <xf numFmtId="0" fontId="8" fillId="2" borderId="0" xfId="1" applyNumberFormat="1" applyFont="1" applyFill="1" applyAlignment="1">
      <alignment horizontal="right"/>
    </xf>
    <xf numFmtId="0" fontId="6" fillId="2" borderId="1" xfId="0" applyFont="1" applyFill="1" applyBorder="1" applyAlignment="1">
      <alignment horizontal="right" wrapText="1"/>
    </xf>
    <xf numFmtId="3" fontId="3" fillId="3" borderId="0" xfId="7" applyNumberFormat="1" applyFont="1" applyFill="1" applyBorder="1" applyAlignment="1">
      <alignment horizontal="left"/>
    </xf>
    <xf numFmtId="165" fontId="0" fillId="0" borderId="0" xfId="1" applyNumberFormat="1" applyFont="1"/>
    <xf numFmtId="3" fontId="3" fillId="3" borderId="1" xfId="7" applyNumberFormat="1" applyFont="1" applyFill="1" applyBorder="1" applyAlignment="1">
      <alignment horizontal="left"/>
    </xf>
    <xf numFmtId="0" fontId="0" fillId="0" borderId="0" xfId="1" applyNumberFormat="1" applyFont="1"/>
    <xf numFmtId="165" fontId="0" fillId="0" borderId="0" xfId="0" applyNumberFormat="1"/>
    <xf numFmtId="0" fontId="15" fillId="2" borderId="0" xfId="8" applyFont="1" applyFill="1" applyAlignment="1" applyProtection="1"/>
    <xf numFmtId="165" fontId="0" fillId="2" borderId="0" xfId="1" applyNumberFormat="1" applyFont="1" applyFill="1"/>
    <xf numFmtId="0" fontId="4" fillId="2" borderId="0" xfId="6" applyFont="1" applyFill="1" applyBorder="1"/>
    <xf numFmtId="0" fontId="16" fillId="2" borderId="0" xfId="6" applyFont="1" applyFill="1" applyBorder="1"/>
    <xf numFmtId="3" fontId="16" fillId="2" borderId="0" xfId="6" applyNumberFormat="1" applyFont="1" applyFill="1" applyBorder="1"/>
    <xf numFmtId="0" fontId="16" fillId="2" borderId="0" xfId="10" applyFont="1" applyFill="1" applyBorder="1"/>
    <xf numFmtId="3" fontId="15" fillId="2" borderId="0" xfId="11" applyNumberFormat="1" applyFill="1" applyBorder="1" applyAlignment="1" applyProtection="1">
      <alignment horizontal="left"/>
    </xf>
    <xf numFmtId="0" fontId="3" fillId="2" borderId="0" xfId="10" applyFill="1"/>
    <xf numFmtId="3" fontId="5" fillId="2" borderId="7" xfId="6" applyNumberFormat="1" applyFont="1" applyFill="1" applyBorder="1" applyAlignment="1">
      <alignment horizontal="left"/>
    </xf>
    <xf numFmtId="0" fontId="5" fillId="2" borderId="7" xfId="6" applyFont="1" applyFill="1" applyBorder="1" applyAlignment="1">
      <alignment horizontal="right"/>
    </xf>
    <xf numFmtId="3" fontId="5" fillId="2" borderId="0" xfId="6" applyNumberFormat="1" applyFont="1" applyFill="1" applyBorder="1" applyAlignment="1">
      <alignment horizontal="left"/>
    </xf>
    <xf numFmtId="0" fontId="5" fillId="2" borderId="2" xfId="6" applyFont="1" applyFill="1" applyBorder="1" applyAlignment="1">
      <alignment horizontal="right"/>
    </xf>
    <xf numFmtId="0" fontId="16" fillId="2" borderId="0" xfId="10" applyFont="1" applyFill="1" applyBorder="1" applyAlignment="1">
      <alignment horizontal="center"/>
    </xf>
    <xf numFmtId="3" fontId="3" fillId="2" borderId="0" xfId="5" applyNumberFormat="1" applyFont="1" applyFill="1"/>
    <xf numFmtId="3" fontId="3" fillId="2" borderId="0" xfId="6" applyNumberFormat="1" applyFont="1" applyFill="1"/>
    <xf numFmtId="3" fontId="3" fillId="2" borderId="0" xfId="10" applyNumberFormat="1" applyFont="1" applyFill="1" applyBorder="1"/>
    <xf numFmtId="3" fontId="16" fillId="2" borderId="0" xfId="5" applyNumberFormat="1" applyFont="1" applyFill="1" applyBorder="1"/>
    <xf numFmtId="0" fontId="5" fillId="2" borderId="0" xfId="6" applyFont="1" applyFill="1"/>
    <xf numFmtId="0" fontId="3" fillId="2" borderId="0" xfId="6" applyFont="1" applyFill="1"/>
    <xf numFmtId="3" fontId="3" fillId="2" borderId="0" xfId="6" applyNumberFormat="1" applyFont="1" applyFill="1" applyBorder="1"/>
    <xf numFmtId="0" fontId="3" fillId="2" borderId="0" xfId="10" applyFont="1" applyFill="1" applyBorder="1"/>
    <xf numFmtId="165" fontId="3" fillId="2" borderId="0" xfId="1" applyNumberFormat="1" applyFont="1" applyFill="1"/>
    <xf numFmtId="0" fontId="4" fillId="2" borderId="0" xfId="6" applyFont="1" applyFill="1" applyBorder="1" applyAlignment="1">
      <alignment horizontal="left"/>
    </xf>
    <xf numFmtId="0" fontId="5" fillId="2" borderId="2" xfId="6" applyFont="1" applyFill="1" applyBorder="1" applyAlignment="1">
      <alignment horizontal="center"/>
    </xf>
    <xf numFmtId="0" fontId="5" fillId="2" borderId="0" xfId="6" applyFont="1" applyFill="1" applyBorder="1" applyAlignment="1">
      <alignment horizontal="center"/>
    </xf>
    <xf numFmtId="0" fontId="5" fillId="2" borderId="0" xfId="6" applyFont="1" applyFill="1" applyBorder="1" applyAlignment="1">
      <alignment horizontal="right"/>
    </xf>
    <xf numFmtId="165" fontId="5" fillId="2" borderId="0" xfId="1" applyNumberFormat="1" applyFont="1" applyFill="1" applyBorder="1" applyAlignment="1">
      <alignment horizontal="right"/>
    </xf>
    <xf numFmtId="0" fontId="11" fillId="2" borderId="0" xfId="0" applyFont="1" applyFill="1"/>
    <xf numFmtId="0" fontId="3" fillId="2" borderId="0" xfId="10" applyFill="1" applyBorder="1"/>
    <xf numFmtId="0" fontId="5" fillId="2" borderId="0" xfId="6" applyFont="1" applyFill="1" applyBorder="1" applyAlignment="1"/>
    <xf numFmtId="0" fontId="5" fillId="2" borderId="0" xfId="6" applyFont="1" applyFill="1" applyBorder="1"/>
    <xf numFmtId="3" fontId="3" fillId="2" borderId="1" xfId="5" applyNumberFormat="1" applyFont="1" applyFill="1" applyBorder="1"/>
    <xf numFmtId="0" fontId="0" fillId="0" borderId="0" xfId="0" applyBorder="1"/>
    <xf numFmtId="0" fontId="2" fillId="2" borderId="2" xfId="0" applyFont="1" applyFill="1" applyBorder="1"/>
    <xf numFmtId="0" fontId="4" fillId="2" borderId="0" xfId="6" applyFont="1" applyFill="1" applyBorder="1" applyAlignment="1"/>
    <xf numFmtId="3" fontId="0" fillId="2" borderId="0" xfId="0" applyNumberFormat="1" applyFill="1"/>
    <xf numFmtId="3" fontId="3" fillId="2" borderId="0" xfId="7" applyNumberFormat="1" applyFont="1" applyFill="1" applyBorder="1" applyAlignment="1">
      <alignment horizontal="left"/>
    </xf>
    <xf numFmtId="3" fontId="3" fillId="2" borderId="1" xfId="7" applyNumberFormat="1" applyFont="1" applyFill="1" applyBorder="1" applyAlignment="1">
      <alignment horizontal="left"/>
    </xf>
    <xf numFmtId="0" fontId="8" fillId="2" borderId="0" xfId="1" applyNumberFormat="1" applyFont="1" applyFill="1" applyBorder="1" applyAlignment="1">
      <alignment horizontal="right"/>
    </xf>
    <xf numFmtId="3" fontId="0" fillId="2" borderId="0" xfId="0" applyNumberFormat="1" applyFill="1" applyBorder="1"/>
    <xf numFmtId="3" fontId="3" fillId="2" borderId="0" xfId="3" applyNumberFormat="1" applyFont="1" applyFill="1" applyBorder="1" applyAlignment="1">
      <alignment horizontal="right" wrapText="1"/>
    </xf>
    <xf numFmtId="1" fontId="3" fillId="2" borderId="0" xfId="2" applyNumberFormat="1" applyFont="1" applyFill="1" applyBorder="1" applyAlignment="1">
      <alignment horizontal="right"/>
    </xf>
    <xf numFmtId="3" fontId="5" fillId="3" borderId="0" xfId="6" applyNumberFormat="1" applyFont="1" applyFill="1"/>
    <xf numFmtId="0" fontId="0" fillId="2" borderId="15" xfId="0" applyFill="1" applyBorder="1"/>
    <xf numFmtId="0" fontId="5" fillId="2" borderId="6" xfId="2" applyFont="1" applyFill="1" applyBorder="1" applyAlignment="1">
      <alignment horizontal="right" wrapText="1"/>
    </xf>
    <xf numFmtId="3" fontId="3" fillId="2" borderId="15" xfId="2" applyNumberFormat="1" applyFont="1" applyFill="1" applyBorder="1" applyAlignment="1">
      <alignment horizontal="right"/>
    </xf>
    <xf numFmtId="3" fontId="3" fillId="2" borderId="11" xfId="2" applyNumberFormat="1" applyFont="1" applyFill="1" applyBorder="1" applyAlignment="1">
      <alignment horizontal="right"/>
    </xf>
    <xf numFmtId="1" fontId="0" fillId="2" borderId="0" xfId="0" applyNumberFormat="1" applyFill="1" applyBorder="1"/>
    <xf numFmtId="3" fontId="3" fillId="2" borderId="0" xfId="0" applyNumberFormat="1" applyFont="1" applyFill="1" applyAlignment="1">
      <alignment horizontal="right"/>
    </xf>
    <xf numFmtId="3" fontId="3" fillId="2" borderId="1" xfId="0" applyNumberFormat="1" applyFont="1" applyFill="1" applyBorder="1" applyAlignment="1">
      <alignment horizontal="right"/>
    </xf>
    <xf numFmtId="10" fontId="0" fillId="0" borderId="0" xfId="0" applyNumberFormat="1"/>
    <xf numFmtId="0" fontId="5" fillId="2" borderId="0" xfId="2" applyFont="1" applyFill="1" applyBorder="1" applyAlignment="1">
      <alignment horizontal="left"/>
    </xf>
    <xf numFmtId="0" fontId="16" fillId="0" borderId="0" xfId="9" applyFont="1" applyFill="1"/>
    <xf numFmtId="0" fontId="10" fillId="0" borderId="0" xfId="9" applyFont="1" applyFill="1" applyAlignment="1">
      <alignment horizontal="left"/>
    </xf>
    <xf numFmtId="0" fontId="10" fillId="2" borderId="0" xfId="7" applyFont="1" applyFill="1" applyAlignment="1">
      <alignment vertical="center" wrapText="1"/>
    </xf>
    <xf numFmtId="0" fontId="10" fillId="0" borderId="0" xfId="9" applyFont="1" applyFill="1" applyAlignment="1"/>
    <xf numFmtId="0" fontId="3" fillId="0" borderId="0" xfId="9" applyFont="1" applyFill="1"/>
    <xf numFmtId="0" fontId="15" fillId="0" borderId="0" xfId="8" applyFill="1" applyAlignment="1" applyProtection="1">
      <alignment horizontal="left"/>
    </xf>
    <xf numFmtId="0" fontId="38" fillId="0" borderId="0" xfId="8" applyFont="1" applyFill="1" applyAlignment="1" applyProtection="1">
      <alignment horizontal="left"/>
    </xf>
    <xf numFmtId="0" fontId="5" fillId="0" borderId="0" xfId="9" applyFont="1" applyFill="1"/>
    <xf numFmtId="0" fontId="4" fillId="0" borderId="0" xfId="9" applyFont="1" applyFill="1" applyBorder="1" applyAlignment="1">
      <alignment horizontal="left" wrapText="1"/>
    </xf>
    <xf numFmtId="0" fontId="4" fillId="0" borderId="0" xfId="9" applyFont="1" applyFill="1" applyAlignment="1">
      <alignment horizontal="left"/>
    </xf>
    <xf numFmtId="0" fontId="6" fillId="2" borderId="7" xfId="0" applyFont="1" applyFill="1" applyBorder="1" applyAlignment="1">
      <alignment horizontal="right" wrapText="1"/>
    </xf>
    <xf numFmtId="0" fontId="5" fillId="2" borderId="7" xfId="2" applyFont="1" applyFill="1" applyBorder="1" applyAlignment="1">
      <alignment horizontal="right" wrapText="1"/>
    </xf>
    <xf numFmtId="0" fontId="6" fillId="2" borderId="0" xfId="0" applyFont="1" applyFill="1" applyBorder="1" applyAlignment="1">
      <alignment horizontal="right" wrapText="1"/>
    </xf>
    <xf numFmtId="0" fontId="40" fillId="2" borderId="0" xfId="8" applyFont="1" applyFill="1" applyBorder="1" applyAlignment="1" applyProtection="1">
      <alignment wrapText="1"/>
    </xf>
    <xf numFmtId="0" fontId="6" fillId="2" borderId="0" xfId="0" applyFont="1" applyFill="1" applyBorder="1" applyAlignment="1">
      <alignment horizontal="center"/>
    </xf>
    <xf numFmtId="0" fontId="41" fillId="2" borderId="0" xfId="9" applyFont="1" applyFill="1" applyBorder="1" applyAlignment="1">
      <alignment wrapText="1"/>
    </xf>
    <xf numFmtId="1" fontId="3" fillId="2" borderId="1" xfId="2" applyNumberFormat="1" applyFont="1" applyFill="1" applyBorder="1" applyAlignment="1">
      <alignment horizontal="left"/>
    </xf>
    <xf numFmtId="1" fontId="3" fillId="2" borderId="0" xfId="2" applyNumberFormat="1" applyFont="1" applyFill="1" applyBorder="1" applyAlignment="1">
      <alignment horizontal="left"/>
    </xf>
    <xf numFmtId="0" fontId="6" fillId="2" borderId="0" xfId="0" applyFont="1" applyFill="1" applyBorder="1" applyAlignment="1">
      <alignment wrapText="1"/>
    </xf>
    <xf numFmtId="0" fontId="6" fillId="2" borderId="0" xfId="0" applyFont="1" applyFill="1" applyBorder="1" applyAlignment="1"/>
    <xf numFmtId="0" fontId="8" fillId="2" borderId="0" xfId="0" applyFont="1" applyFill="1"/>
    <xf numFmtId="0" fontId="5" fillId="2" borderId="7" xfId="2" applyFont="1" applyFill="1" applyBorder="1" applyAlignment="1">
      <alignment horizontal="left" wrapText="1"/>
    </xf>
    <xf numFmtId="0" fontId="3" fillId="2" borderId="0" xfId="2" applyNumberFormat="1" applyFont="1" applyFill="1" applyBorder="1" applyAlignment="1">
      <alignment horizontal="left"/>
    </xf>
    <xf numFmtId="0" fontId="3" fillId="2" borderId="0" xfId="7" applyFont="1" applyFill="1" applyAlignment="1">
      <alignment vertical="center" wrapText="1"/>
    </xf>
    <xf numFmtId="0" fontId="8" fillId="2" borderId="1" xfId="0" applyFont="1" applyFill="1" applyBorder="1"/>
    <xf numFmtId="0" fontId="15" fillId="3" borderId="0" xfId="8" applyFont="1" applyFill="1" applyAlignment="1" applyProtection="1"/>
    <xf numFmtId="0" fontId="3" fillId="2" borderId="1" xfId="2" applyFont="1" applyFill="1" applyBorder="1"/>
    <xf numFmtId="0" fontId="3" fillId="2" borderId="0" xfId="2" applyFont="1" applyFill="1" applyBorder="1"/>
    <xf numFmtId="0" fontId="8" fillId="2" borderId="0" xfId="0" applyFont="1" applyFill="1" applyAlignment="1">
      <alignment horizontal="center"/>
    </xf>
    <xf numFmtId="0" fontId="8" fillId="2" borderId="0" xfId="0" applyFont="1" applyFill="1" applyAlignment="1">
      <alignment horizontal="right"/>
    </xf>
    <xf numFmtId="3" fontId="8" fillId="2" borderId="0" xfId="0" applyNumberFormat="1" applyFont="1" applyFill="1"/>
    <xf numFmtId="0" fontId="42" fillId="2" borderId="0" xfId="0" applyFont="1" applyFill="1"/>
    <xf numFmtId="0" fontId="8" fillId="2" borderId="0" xfId="0" applyFont="1" applyFill="1" applyAlignment="1"/>
    <xf numFmtId="0" fontId="8" fillId="2" borderId="0" xfId="0" applyFont="1" applyFill="1" applyBorder="1" applyAlignment="1">
      <alignment horizontal="right"/>
    </xf>
    <xf numFmtId="0" fontId="6" fillId="2" borderId="7" xfId="0" applyFont="1" applyFill="1" applyBorder="1" applyAlignment="1"/>
    <xf numFmtId="0" fontId="3" fillId="2" borderId="0" xfId="0" applyFont="1" applyFill="1" applyAlignment="1"/>
    <xf numFmtId="0" fontId="3" fillId="2" borderId="0" xfId="0" applyFont="1" applyFill="1" applyBorder="1" applyAlignment="1"/>
    <xf numFmtId="0" fontId="5" fillId="2" borderId="25" xfId="2" applyFont="1" applyFill="1" applyBorder="1" applyAlignment="1">
      <alignment horizontal="left"/>
    </xf>
    <xf numFmtId="0" fontId="8" fillId="2" borderId="25" xfId="0" applyFont="1" applyFill="1" applyBorder="1"/>
    <xf numFmtId="0" fontId="4" fillId="2" borderId="0" xfId="9" applyFont="1" applyFill="1" applyAlignment="1">
      <alignment horizontal="left"/>
    </xf>
    <xf numFmtId="0" fontId="39" fillId="0" borderId="0" xfId="9" applyFont="1" applyFill="1" applyBorder="1" applyAlignment="1">
      <alignment horizontal="left" wrapText="1"/>
    </xf>
    <xf numFmtId="0" fontId="10" fillId="0" borderId="0" xfId="9" applyFont="1" applyFill="1" applyAlignment="1">
      <alignment horizontal="left"/>
    </xf>
    <xf numFmtId="0" fontId="6" fillId="2" borderId="0" xfId="0" applyFont="1" applyFill="1" applyBorder="1" applyAlignment="1">
      <alignment horizontal="center"/>
    </xf>
    <xf numFmtId="0" fontId="5" fillId="2" borderId="2" xfId="6" applyFont="1" applyFill="1" applyBorder="1" applyAlignment="1">
      <alignment horizontal="center"/>
    </xf>
    <xf numFmtId="0" fontId="43" fillId="0" borderId="0" xfId="0" applyFont="1" applyAlignment="1"/>
    <xf numFmtId="0" fontId="0" fillId="2" borderId="0" xfId="0" applyFill="1" applyAlignment="1">
      <alignment vertical="top" wrapText="1"/>
    </xf>
    <xf numFmtId="3" fontId="3" fillId="2" borderId="0" xfId="5" applyNumberFormat="1" applyFont="1" applyFill="1" applyBorder="1"/>
    <xf numFmtId="3" fontId="5" fillId="2" borderId="0" xfId="6" applyNumberFormat="1" applyFont="1" applyFill="1" applyBorder="1" applyAlignment="1">
      <alignment horizontal="right" wrapText="1"/>
    </xf>
    <xf numFmtId="0" fontId="0" fillId="2" borderId="0" xfId="0" applyFill="1"/>
    <xf numFmtId="0" fontId="0" fillId="2" borderId="0" xfId="0" applyFill="1" applyBorder="1"/>
    <xf numFmtId="165" fontId="3" fillId="2" borderId="0" xfId="1" applyNumberFormat="1" applyFont="1" applyFill="1" applyBorder="1" applyAlignment="1">
      <alignment horizontal="right"/>
    </xf>
    <xf numFmtId="3" fontId="3" fillId="2" borderId="0" xfId="0" applyNumberFormat="1" applyFont="1" applyFill="1" applyBorder="1" applyAlignment="1">
      <alignment horizontal="right"/>
    </xf>
    <xf numFmtId="0" fontId="8" fillId="2" borderId="1" xfId="0" applyFont="1" applyFill="1" applyBorder="1" applyAlignment="1">
      <alignment horizontal="right"/>
    </xf>
    <xf numFmtId="0" fontId="46" fillId="2" borderId="0" xfId="0" applyFont="1" applyFill="1" applyAlignment="1"/>
    <xf numFmtId="0" fontId="10" fillId="0" borderId="0" xfId="9" applyFont="1" applyFill="1"/>
    <xf numFmtId="0" fontId="15" fillId="0" borderId="0" xfId="8" applyFont="1" applyFill="1" applyAlignment="1" applyProtection="1">
      <alignment horizontal="left"/>
    </xf>
    <xf numFmtId="3" fontId="3" fillId="2" borderId="0" xfId="7" applyNumberFormat="1" applyFont="1" applyFill="1" applyAlignment="1">
      <alignment horizontal="center"/>
    </xf>
    <xf numFmtId="0" fontId="3" fillId="2" borderId="0" xfId="10" applyFont="1" applyFill="1"/>
    <xf numFmtId="0" fontId="5" fillId="2" borderId="0" xfId="6" applyFont="1" applyFill="1" applyBorder="1" applyAlignment="1">
      <alignment horizontal="left"/>
    </xf>
    <xf numFmtId="0" fontId="3" fillId="2" borderId="0" xfId="6" applyFont="1" applyFill="1" applyBorder="1"/>
    <xf numFmtId="3" fontId="15" fillId="2" borderId="0" xfId="8" applyNumberFormat="1" applyFont="1" applyFill="1" applyBorder="1" applyAlignment="1" applyProtection="1">
      <alignment horizontal="left"/>
    </xf>
    <xf numFmtId="0" fontId="3" fillId="2" borderId="0" xfId="10" applyFont="1" applyFill="1" applyBorder="1" applyAlignment="1">
      <alignment horizontal="center"/>
    </xf>
    <xf numFmtId="0" fontId="0" fillId="2" borderId="0" xfId="0" applyFill="1"/>
    <xf numFmtId="0" fontId="5" fillId="2" borderId="0" xfId="2" applyFont="1" applyFill="1" applyAlignment="1">
      <alignment horizontal="left"/>
    </xf>
    <xf numFmtId="3" fontId="3" fillId="2" borderId="0" xfId="6" applyNumberFormat="1" applyFont="1" applyFill="1" applyAlignment="1">
      <alignment horizontal="right"/>
    </xf>
    <xf numFmtId="0" fontId="0" fillId="2" borderId="0" xfId="0" applyFill="1" applyBorder="1"/>
    <xf numFmtId="3" fontId="3" fillId="2" borderId="0" xfId="2" applyNumberFormat="1" applyFont="1" applyFill="1" applyBorder="1" applyAlignment="1">
      <alignment horizontal="right"/>
    </xf>
    <xf numFmtId="3" fontId="3" fillId="2" borderId="1" xfId="2" applyNumberFormat="1" applyFont="1" applyFill="1" applyBorder="1" applyAlignment="1">
      <alignment horizontal="right"/>
    </xf>
    <xf numFmtId="3" fontId="3" fillId="2" borderId="0" xfId="5" applyNumberFormat="1" applyFont="1" applyFill="1" applyAlignment="1">
      <alignment horizontal="left"/>
    </xf>
    <xf numFmtId="3" fontId="3" fillId="2" borderId="0" xfId="5" applyNumberFormat="1" applyFont="1" applyFill="1" applyBorder="1" applyAlignment="1">
      <alignment horizontal="left"/>
    </xf>
    <xf numFmtId="3" fontId="3" fillId="2" borderId="1" xfId="5" applyNumberFormat="1" applyFont="1" applyFill="1" applyBorder="1" applyAlignment="1">
      <alignment horizontal="left"/>
    </xf>
    <xf numFmtId="3" fontId="3" fillId="2" borderId="0" xfId="6" applyNumberFormat="1" applyFont="1" applyFill="1" applyBorder="1" applyAlignment="1">
      <alignment horizontal="right"/>
    </xf>
    <xf numFmtId="3" fontId="3" fillId="2" borderId="1" xfId="6" applyNumberFormat="1" applyFont="1" applyFill="1" applyBorder="1" applyAlignment="1">
      <alignment horizontal="right"/>
    </xf>
    <xf numFmtId="0" fontId="6" fillId="2" borderId="0" xfId="0" applyFont="1" applyFill="1" applyBorder="1" applyAlignment="1">
      <alignment horizontal="right" wrapText="1"/>
    </xf>
    <xf numFmtId="3" fontId="3" fillId="3" borderId="0" xfId="9" applyNumberFormat="1" applyFont="1" applyFill="1" applyAlignment="1">
      <alignment horizontal="right"/>
    </xf>
    <xf numFmtId="3" fontId="3" fillId="3" borderId="1" xfId="9" applyNumberFormat="1" applyFont="1" applyFill="1" applyBorder="1" applyAlignment="1">
      <alignment horizontal="right"/>
    </xf>
    <xf numFmtId="3" fontId="3" fillId="2" borderId="0" xfId="2" applyNumberFormat="1" applyFont="1" applyFill="1" applyAlignment="1">
      <alignment horizontal="right"/>
    </xf>
    <xf numFmtId="3" fontId="8" fillId="2" borderId="1" xfId="0" applyNumberFormat="1" applyFont="1" applyFill="1" applyBorder="1" applyAlignment="1">
      <alignment horizontal="right"/>
    </xf>
    <xf numFmtId="3" fontId="8" fillId="2" borderId="0" xfId="0" applyNumberFormat="1" applyFont="1" applyFill="1" applyAlignment="1">
      <alignment horizontal="right"/>
    </xf>
    <xf numFmtId="0" fontId="8" fillId="2" borderId="0" xfId="0" applyFont="1" applyFill="1" applyBorder="1"/>
    <xf numFmtId="0" fontId="8" fillId="2" borderId="0" xfId="0" applyFont="1" applyFill="1" applyAlignment="1">
      <alignment horizontal="center"/>
    </xf>
    <xf numFmtId="0" fontId="37" fillId="2" borderId="0" xfId="8" applyFont="1" applyFill="1" applyAlignment="1" applyProtection="1">
      <alignment horizontal="left"/>
    </xf>
    <xf numFmtId="0" fontId="37" fillId="3" borderId="0" xfId="8" applyFont="1" applyFill="1" applyAlignment="1" applyProtection="1"/>
    <xf numFmtId="0" fontId="5" fillId="2" borderId="7" xfId="2" applyFont="1" applyFill="1" applyBorder="1" applyAlignment="1">
      <alignment horizontal="right" wrapText="1"/>
    </xf>
    <xf numFmtId="0" fontId="6" fillId="2" borderId="7" xfId="0" applyFont="1" applyFill="1" applyBorder="1" applyAlignment="1">
      <alignment horizontal="right" wrapText="1"/>
    </xf>
    <xf numFmtId="0" fontId="0" fillId="0" borderId="0" xfId="0"/>
    <xf numFmtId="3" fontId="3" fillId="2" borderId="0" xfId="10" applyNumberFormat="1" applyFont="1" applyFill="1" applyBorder="1" applyAlignment="1">
      <alignment horizontal="right"/>
    </xf>
    <xf numFmtId="3" fontId="3" fillId="2" borderId="1" xfId="10" applyNumberFormat="1" applyFont="1" applyFill="1" applyBorder="1" applyAlignment="1">
      <alignment horizontal="right"/>
    </xf>
    <xf numFmtId="3" fontId="3" fillId="2" borderId="1" xfId="9" applyNumberFormat="1" applyFont="1" applyFill="1" applyBorder="1" applyAlignment="1">
      <alignment horizontal="right"/>
    </xf>
    <xf numFmtId="0" fontId="10" fillId="0" borderId="0" xfId="9" applyFont="1" applyFill="1" applyAlignment="1">
      <alignment horizontal="left"/>
    </xf>
    <xf numFmtId="0" fontId="4" fillId="2" borderId="0" xfId="2" applyFont="1" applyFill="1" applyAlignment="1"/>
    <xf numFmtId="0" fontId="4" fillId="2" borderId="0" xfId="6" applyFont="1" applyFill="1" applyBorder="1" applyAlignment="1">
      <alignment horizontal="left"/>
    </xf>
    <xf numFmtId="3" fontId="3" fillId="2" borderId="0" xfId="10" applyNumberFormat="1" applyFont="1" applyFill="1" applyBorder="1" applyAlignment="1">
      <alignment horizontal="left"/>
    </xf>
    <xf numFmtId="49" fontId="5" fillId="2" borderId="0" xfId="6" applyNumberFormat="1" applyFont="1" applyFill="1" applyBorder="1" applyAlignment="1">
      <alignment horizontal="right"/>
    </xf>
    <xf numFmtId="1" fontId="0" fillId="0" borderId="0" xfId="0" applyNumberFormat="1" applyBorder="1"/>
    <xf numFmtId="1" fontId="3" fillId="2" borderId="0" xfId="5" applyNumberFormat="1" applyFont="1" applyFill="1" applyBorder="1" applyAlignment="1">
      <alignment horizontal="right"/>
    </xf>
    <xf numFmtId="1" fontId="16" fillId="2" borderId="0" xfId="6" applyNumberFormat="1" applyFont="1" applyFill="1" applyBorder="1" applyAlignment="1">
      <alignment horizontal="right"/>
    </xf>
    <xf numFmtId="1" fontId="0" fillId="0" borderId="0" xfId="0" applyNumberFormat="1" applyFont="1" applyBorder="1" applyAlignment="1">
      <alignment horizontal="right"/>
    </xf>
    <xf numFmtId="1" fontId="3" fillId="2" borderId="0" xfId="6" applyNumberFormat="1" applyFont="1" applyFill="1" applyBorder="1" applyAlignment="1">
      <alignment horizontal="right"/>
    </xf>
    <xf numFmtId="0" fontId="16" fillId="2" borderId="0" xfId="6" applyFont="1" applyFill="1" applyBorder="1" applyAlignment="1">
      <alignment horizontal="right"/>
    </xf>
    <xf numFmtId="0" fontId="0" fillId="0" borderId="0" xfId="0" applyFont="1" applyBorder="1" applyAlignment="1">
      <alignment horizontal="right"/>
    </xf>
    <xf numFmtId="0" fontId="3" fillId="2" borderId="0" xfId="6" applyFont="1" applyFill="1" applyBorder="1" applyAlignment="1">
      <alignment horizontal="right"/>
    </xf>
    <xf numFmtId="2" fontId="0" fillId="0" borderId="0" xfId="0" applyNumberFormat="1" applyBorder="1"/>
    <xf numFmtId="2" fontId="3" fillId="2" borderId="0" xfId="6" applyNumberFormat="1" applyFont="1" applyFill="1" applyBorder="1"/>
    <xf numFmtId="2" fontId="5" fillId="2" borderId="0" xfId="6" applyNumberFormat="1" applyFont="1" applyFill="1" applyBorder="1" applyAlignment="1">
      <alignment horizontal="center"/>
    </xf>
    <xf numFmtId="2" fontId="5" fillId="2" borderId="0" xfId="6" applyNumberFormat="1" applyFont="1" applyFill="1" applyBorder="1" applyAlignment="1">
      <alignment horizontal="right"/>
    </xf>
    <xf numFmtId="2" fontId="0" fillId="2" borderId="0" xfId="0" applyNumberFormat="1" applyFill="1" applyBorder="1"/>
    <xf numFmtId="1" fontId="0" fillId="2" borderId="0" xfId="0" applyNumberFormat="1" applyFont="1" applyFill="1" applyBorder="1" applyAlignment="1">
      <alignment horizontal="right"/>
    </xf>
    <xf numFmtId="0" fontId="0" fillId="2" borderId="0" xfId="0" applyFont="1" applyFill="1" applyBorder="1" applyAlignment="1">
      <alignment horizontal="right"/>
    </xf>
    <xf numFmtId="0" fontId="2" fillId="2" borderId="0" xfId="0" applyFont="1" applyFill="1" applyBorder="1" applyAlignment="1">
      <alignment wrapText="1"/>
    </xf>
    <xf numFmtId="3" fontId="2" fillId="2" borderId="0" xfId="0" applyNumberFormat="1" applyFont="1" applyFill="1" applyBorder="1" applyAlignment="1">
      <alignment wrapText="1"/>
    </xf>
    <xf numFmtId="4" fontId="3" fillId="2" borderId="0" xfId="6" applyNumberFormat="1" applyFont="1" applyFill="1" applyBorder="1"/>
    <xf numFmtId="0" fontId="10" fillId="0" borderId="0" xfId="9" applyFont="1" applyFill="1" applyAlignment="1">
      <alignment horizontal="left"/>
    </xf>
    <xf numFmtId="0" fontId="37" fillId="2" borderId="0" xfId="8" applyFont="1" applyFill="1" applyAlignment="1" applyProtection="1"/>
    <xf numFmtId="0" fontId="5" fillId="2" borderId="1" xfId="2" applyFont="1" applyFill="1" applyBorder="1" applyAlignment="1">
      <alignment horizontal="left"/>
    </xf>
    <xf numFmtId="0" fontId="5" fillId="2" borderId="0" xfId="2" applyFont="1" applyFill="1" applyAlignment="1">
      <alignment horizontal="left"/>
    </xf>
    <xf numFmtId="0" fontId="6" fillId="2" borderId="0" xfId="0" applyFont="1" applyFill="1" applyBorder="1" applyAlignment="1">
      <alignment horizontal="center"/>
    </xf>
    <xf numFmtId="0" fontId="2" fillId="2" borderId="5" xfId="0" applyFont="1" applyFill="1" applyBorder="1"/>
    <xf numFmtId="0" fontId="2" fillId="2" borderId="6" xfId="0" applyFont="1" applyFill="1" applyBorder="1"/>
    <xf numFmtId="0" fontId="10" fillId="0" borderId="0" xfId="9" applyFont="1" applyFill="1" applyAlignment="1">
      <alignment horizontal="left"/>
    </xf>
    <xf numFmtId="0" fontId="6" fillId="0" borderId="7" xfId="0" applyFont="1" applyFill="1" applyBorder="1" applyAlignment="1">
      <alignment wrapText="1"/>
    </xf>
    <xf numFmtId="3" fontId="8" fillId="2" borderId="0" xfId="0" applyNumberFormat="1" applyFont="1" applyFill="1" applyBorder="1"/>
    <xf numFmtId="3" fontId="8" fillId="2" borderId="1" xfId="0" applyNumberFormat="1" applyFont="1" applyFill="1" applyBorder="1"/>
    <xf numFmtId="3" fontId="3" fillId="2" borderId="1" xfId="3" applyNumberFormat="1" applyFont="1" applyFill="1" applyBorder="1" applyAlignment="1">
      <alignment horizontal="right" wrapText="1"/>
    </xf>
    <xf numFmtId="0" fontId="36" fillId="2" borderId="0" xfId="0" applyFont="1" applyFill="1"/>
    <xf numFmtId="0" fontId="36" fillId="2" borderId="3" xfId="0" applyFont="1" applyFill="1" applyBorder="1"/>
    <xf numFmtId="0" fontId="36" fillId="2" borderId="0" xfId="0" applyFont="1" applyFill="1" applyAlignment="1">
      <alignment wrapText="1"/>
    </xf>
    <xf numFmtId="3" fontId="3" fillId="2" borderId="0" xfId="0" applyNumberFormat="1" applyFont="1" applyFill="1" applyBorder="1"/>
    <xf numFmtId="3" fontId="3" fillId="2" borderId="0" xfId="9" applyNumberFormat="1" applyFont="1" applyFill="1" applyBorder="1" applyAlignment="1">
      <alignment horizontal="right"/>
    </xf>
    <xf numFmtId="3" fontId="8" fillId="2" borderId="0" xfId="0" applyNumberFormat="1" applyFont="1" applyFill="1" applyBorder="1" applyAlignment="1">
      <alignment horizontal="right"/>
    </xf>
    <xf numFmtId="3" fontId="44" fillId="2" borderId="0" xfId="0" applyNumberFormat="1" applyFont="1" applyFill="1" applyBorder="1" applyAlignment="1">
      <alignment horizontal="right"/>
    </xf>
    <xf numFmtId="3" fontId="3" fillId="2" borderId="1" xfId="0" applyNumberFormat="1" applyFont="1" applyFill="1" applyBorder="1"/>
    <xf numFmtId="0" fontId="48" fillId="2" borderId="0" xfId="0" applyFont="1" applyFill="1"/>
    <xf numFmtId="0" fontId="47" fillId="2" borderId="0" xfId="0" applyFont="1" applyFill="1"/>
    <xf numFmtId="2" fontId="0" fillId="0" borderId="0" xfId="0" applyNumberFormat="1"/>
    <xf numFmtId="167" fontId="0" fillId="0" borderId="0" xfId="0" applyNumberFormat="1"/>
    <xf numFmtId="0" fontId="6" fillId="2" borderId="2" xfId="0" applyFont="1" applyFill="1" applyBorder="1" applyAlignment="1">
      <alignment horizontal="center"/>
    </xf>
    <xf numFmtId="0" fontId="0" fillId="2" borderId="0" xfId="0" applyFill="1" applyAlignment="1">
      <alignment horizontal="center"/>
    </xf>
    <xf numFmtId="0" fontId="5" fillId="2" borderId="7" xfId="2" applyFont="1" applyFill="1" applyBorder="1" applyAlignment="1">
      <alignment horizontal="left"/>
    </xf>
    <xf numFmtId="0" fontId="5" fillId="2" borderId="0" xfId="2" applyFont="1" applyFill="1" applyBorder="1" applyAlignment="1">
      <alignment horizontal="left"/>
    </xf>
    <xf numFmtId="0" fontId="5" fillId="2" borderId="1" xfId="2" applyFont="1" applyFill="1" applyBorder="1" applyAlignment="1">
      <alignment horizontal="left"/>
    </xf>
    <xf numFmtId="0" fontId="0" fillId="2" borderId="2" xfId="0" applyFill="1" applyBorder="1" applyAlignment="1">
      <alignment horizontal="center"/>
    </xf>
    <xf numFmtId="0" fontId="5" fillId="2" borderId="0" xfId="2" applyFont="1" applyFill="1" applyAlignment="1">
      <alignment horizontal="left"/>
    </xf>
    <xf numFmtId="0" fontId="0" fillId="0" borderId="1" xfId="0" applyBorder="1" applyAlignment="1">
      <alignment horizontal="center"/>
    </xf>
    <xf numFmtId="0" fontId="2" fillId="2" borderId="2" xfId="0" applyFont="1" applyFill="1" applyBorder="1" applyAlignment="1">
      <alignment horizontal="center"/>
    </xf>
    <xf numFmtId="0" fontId="0" fillId="2" borderId="0" xfId="0" applyFill="1" applyAlignment="1">
      <alignment horizontal="right"/>
    </xf>
    <xf numFmtId="0" fontId="4" fillId="2" borderId="0" xfId="9" applyFont="1" applyFill="1" applyAlignment="1"/>
    <xf numFmtId="0" fontId="4" fillId="2" borderId="0" xfId="0" applyFont="1" applyFill="1" applyBorder="1" applyAlignment="1"/>
    <xf numFmtId="0" fontId="15" fillId="2" borderId="0" xfId="8" applyFill="1" applyAlignment="1" applyProtection="1"/>
    <xf numFmtId="0" fontId="4" fillId="2" borderId="3" xfId="0" applyFont="1" applyFill="1" applyBorder="1" applyAlignment="1">
      <alignment horizontal="left"/>
    </xf>
    <xf numFmtId="0" fontId="4" fillId="2" borderId="0" xfId="0" applyFont="1" applyFill="1" applyBorder="1" applyAlignment="1">
      <alignment horizontal="left"/>
    </xf>
    <xf numFmtId="166" fontId="0" fillId="2" borderId="14" xfId="161" applyNumberFormat="1" applyFont="1" applyFill="1" applyBorder="1"/>
    <xf numFmtId="0" fontId="0" fillId="2" borderId="12" xfId="0" applyFill="1" applyBorder="1" applyAlignment="1">
      <alignment wrapText="1"/>
    </xf>
    <xf numFmtId="0" fontId="15" fillId="2" borderId="0" xfId="8" applyFont="1" applyFill="1" applyAlignment="1" applyProtection="1"/>
    <xf numFmtId="0" fontId="6" fillId="2" borderId="0" xfId="0" applyFont="1" applyFill="1" applyBorder="1" applyAlignment="1">
      <alignment horizontal="center"/>
    </xf>
    <xf numFmtId="0" fontId="0" fillId="2" borderId="0" xfId="0" applyFill="1" applyAlignment="1">
      <alignment horizontal="left"/>
    </xf>
    <xf numFmtId="3" fontId="3" fillId="3" borderId="0" xfId="9" applyNumberFormat="1" applyFont="1" applyFill="1" applyBorder="1" applyAlignment="1">
      <alignment horizontal="right"/>
    </xf>
    <xf numFmtId="0" fontId="3" fillId="2" borderId="27" xfId="2" applyFont="1" applyFill="1" applyBorder="1" applyAlignment="1">
      <alignment horizontal="left"/>
    </xf>
    <xf numFmtId="0" fontId="0" fillId="0" borderId="27" xfId="0" applyBorder="1"/>
    <xf numFmtId="0" fontId="8" fillId="0" borderId="27" xfId="0" applyFont="1" applyBorder="1"/>
    <xf numFmtId="0" fontId="15" fillId="2" borderId="27" xfId="8" applyFont="1" applyFill="1" applyBorder="1" applyAlignment="1" applyProtection="1">
      <alignment horizontal="left"/>
    </xf>
    <xf numFmtId="0" fontId="15" fillId="2" borderId="0" xfId="8" applyFill="1" applyAlignment="1" applyProtection="1"/>
    <xf numFmtId="0" fontId="15" fillId="2" borderId="0" xfId="8" applyFill="1" applyAlignment="1" applyProtection="1"/>
    <xf numFmtId="0" fontId="15" fillId="2" borderId="0" xfId="8" applyFont="1" applyFill="1" applyAlignment="1" applyProtection="1"/>
    <xf numFmtId="0" fontId="49" fillId="0" borderId="0" xfId="8" applyFont="1" applyFill="1" applyAlignment="1" applyProtection="1">
      <alignment horizontal="left"/>
    </xf>
    <xf numFmtId="0" fontId="6" fillId="0" borderId="27" xfId="0" applyFont="1" applyBorder="1"/>
    <xf numFmtId="0" fontId="4" fillId="2" borderId="3" xfId="0" applyFont="1" applyFill="1" applyBorder="1" applyAlignment="1"/>
    <xf numFmtId="0" fontId="4" fillId="2" borderId="0" xfId="2" applyFont="1" applyFill="1" applyBorder="1" applyAlignment="1"/>
    <xf numFmtId="0" fontId="50" fillId="0" borderId="28" xfId="0" applyFont="1" applyBorder="1" applyAlignment="1">
      <alignment vertical="center"/>
    </xf>
    <xf numFmtId="0" fontId="50" fillId="0" borderId="29" xfId="0" applyFont="1" applyBorder="1" applyAlignment="1">
      <alignment vertical="center"/>
    </xf>
    <xf numFmtId="0" fontId="50" fillId="0" borderId="0" xfId="0" applyFont="1" applyBorder="1" applyAlignment="1">
      <alignment vertical="center"/>
    </xf>
    <xf numFmtId="0" fontId="15" fillId="2" borderId="0" xfId="8" applyFill="1" applyAlignment="1" applyProtection="1"/>
    <xf numFmtId="0" fontId="15" fillId="2" borderId="0" xfId="8" applyFill="1" applyBorder="1" applyAlignment="1" applyProtection="1"/>
    <xf numFmtId="0" fontId="39" fillId="0" borderId="0" xfId="9" applyFont="1" applyFill="1" applyBorder="1" applyAlignment="1">
      <alignment horizontal="left" wrapText="1"/>
    </xf>
    <xf numFmtId="0" fontId="10" fillId="0" borderId="0" xfId="9" applyFont="1" applyFill="1" applyAlignment="1">
      <alignment horizontal="left"/>
    </xf>
    <xf numFmtId="0" fontId="10" fillId="2" borderId="0" xfId="7" applyFont="1" applyFill="1" applyAlignment="1">
      <alignment horizontal="left" vertical="center" wrapText="1"/>
    </xf>
    <xf numFmtId="0" fontId="37" fillId="2" borderId="0" xfId="8" applyFont="1" applyFill="1" applyAlignment="1" applyProtection="1">
      <alignment horizontal="left"/>
    </xf>
    <xf numFmtId="0" fontId="10" fillId="2" borderId="0" xfId="2" applyFont="1" applyFill="1" applyAlignment="1">
      <alignment horizontal="left"/>
    </xf>
    <xf numFmtId="0" fontId="15" fillId="2" borderId="0" xfId="8" applyFill="1" applyAlignment="1" applyProtection="1"/>
    <xf numFmtId="0" fontId="15" fillId="2" borderId="0" xfId="8" applyFill="1" applyAlignment="1" applyProtection="1">
      <alignment horizontal="left"/>
    </xf>
    <xf numFmtId="0" fontId="36" fillId="2" borderId="0" xfId="0" applyFont="1" applyFill="1" applyAlignment="1">
      <alignment horizontal="center"/>
    </xf>
    <xf numFmtId="0" fontId="17" fillId="2" borderId="0" xfId="0" applyFont="1" applyFill="1" applyAlignment="1">
      <alignment horizontal="left" vertical="top" wrapText="1"/>
    </xf>
    <xf numFmtId="0" fontId="15" fillId="2" borderId="0" xfId="8" applyFont="1" applyFill="1" applyAlignment="1" applyProtection="1"/>
    <xf numFmtId="0" fontId="3" fillId="2" borderId="0" xfId="7" applyFont="1" applyFill="1"/>
    <xf numFmtId="0" fontId="37" fillId="2" borderId="0" xfId="8" applyFont="1" applyFill="1" applyAlignment="1" applyProtection="1"/>
    <xf numFmtId="0" fontId="6" fillId="2" borderId="2" xfId="0" applyFont="1" applyFill="1" applyBorder="1" applyAlignment="1">
      <alignment horizontal="center"/>
    </xf>
    <xf numFmtId="0" fontId="5" fillId="2" borderId="0" xfId="7" applyFont="1" applyFill="1"/>
    <xf numFmtId="0" fontId="12" fillId="2" borderId="0" xfId="7" applyFont="1" applyFill="1"/>
    <xf numFmtId="0" fontId="10" fillId="2" borderId="0" xfId="7" applyFont="1" applyFill="1"/>
    <xf numFmtId="0" fontId="5" fillId="2" borderId="0" xfId="2" applyFont="1" applyFill="1" applyAlignment="1">
      <alignment horizontal="left"/>
    </xf>
    <xf numFmtId="0" fontId="10" fillId="2" borderId="0" xfId="0" applyFont="1" applyFill="1" applyAlignment="1">
      <alignment horizontal="left"/>
    </xf>
    <xf numFmtId="0" fontId="5" fillId="2" borderId="0" xfId="9" applyFont="1" applyFill="1" applyBorder="1" applyAlignment="1">
      <alignment horizontal="left" wrapText="1"/>
    </xf>
    <xf numFmtId="0" fontId="6" fillId="2" borderId="7" xfId="0" applyFont="1" applyFill="1" applyBorder="1" applyAlignment="1">
      <alignment horizontal="center"/>
    </xf>
    <xf numFmtId="0" fontId="12" fillId="2" borderId="0" xfId="9" applyFont="1" applyFill="1" applyBorder="1" applyAlignment="1">
      <alignment horizontal="left" wrapText="1"/>
    </xf>
    <xf numFmtId="0" fontId="10" fillId="2" borderId="0" xfId="9" applyFont="1" applyFill="1" applyAlignment="1">
      <alignment horizontal="left"/>
    </xf>
    <xf numFmtId="0" fontId="6" fillId="2" borderId="0" xfId="0" applyFont="1" applyFill="1" applyBorder="1" applyAlignment="1">
      <alignment horizontal="center"/>
    </xf>
    <xf numFmtId="3" fontId="6" fillId="2" borderId="7" xfId="0" applyNumberFormat="1" applyFont="1" applyFill="1" applyBorder="1" applyAlignment="1">
      <alignment horizontal="center"/>
    </xf>
    <xf numFmtId="0" fontId="5" fillId="2" borderId="7" xfId="6" applyFont="1" applyFill="1" applyBorder="1" applyAlignment="1">
      <alignment horizontal="center"/>
    </xf>
    <xf numFmtId="0" fontId="5" fillId="2" borderId="2" xfId="6" applyFont="1" applyFill="1" applyBorder="1" applyAlignment="1">
      <alignment horizontal="center"/>
    </xf>
  </cellXfs>
  <cellStyles count="162">
    <cellStyle name="%" xfId="156"/>
    <cellStyle name="20% - Accent1 2" xfId="18"/>
    <cellStyle name="20% - Accent1 2 2" xfId="76"/>
    <cellStyle name="20% - Accent2 2" xfId="19"/>
    <cellStyle name="20% - Accent2 2 2" xfId="77"/>
    <cellStyle name="20% - Accent3 2" xfId="20"/>
    <cellStyle name="20% - Accent3 2 2" xfId="78"/>
    <cellStyle name="20% - Accent4 2" xfId="21"/>
    <cellStyle name="20% - Accent4 2 2" xfId="79"/>
    <cellStyle name="20% - Accent5 2" xfId="22"/>
    <cellStyle name="20% - Accent5 2 2" xfId="80"/>
    <cellStyle name="20% - Accent6 2" xfId="23"/>
    <cellStyle name="20% - Accent6 2 2" xfId="81"/>
    <cellStyle name="40% - Accent1 2" xfId="24"/>
    <cellStyle name="40% - Accent1 2 2" xfId="82"/>
    <cellStyle name="40% - Accent2 2" xfId="25"/>
    <cellStyle name="40% - Accent2 2 2" xfId="83"/>
    <cellStyle name="40% - Accent3 2" xfId="26"/>
    <cellStyle name="40% - Accent3 2 2" xfId="84"/>
    <cellStyle name="40% - Accent4 2" xfId="27"/>
    <cellStyle name="40% - Accent4 2 2" xfId="85"/>
    <cellStyle name="40% - Accent5 2" xfId="28"/>
    <cellStyle name="40% - Accent5 2 2" xfId="86"/>
    <cellStyle name="40% - Accent6 2" xfId="29"/>
    <cellStyle name="40% - Accent6 2 2" xfId="87"/>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ells" xfId="135"/>
    <cellStyle name="Check Cell 2" xfId="44"/>
    <cellStyle name="column field" xfId="136"/>
    <cellStyle name="Comma" xfId="161" builtinId="3"/>
    <cellStyle name="Comma 2" xfId="13"/>
    <cellStyle name="Comma 2 2" xfId="16"/>
    <cellStyle name="Comma 2 3" xfId="45"/>
    <cellStyle name="Comma 2 4" xfId="69"/>
    <cellStyle name="Comma 2 5" xfId="4"/>
    <cellStyle name="Comma 3" xfId="72"/>
    <cellStyle name="Comma 3 2" xfId="160"/>
    <cellStyle name="Comma 4" xfId="88"/>
    <cellStyle name="Comma 4 2" xfId="89"/>
    <cellStyle name="Comma 5" xfId="90"/>
    <cellStyle name="Comma 5 2" xfId="91"/>
    <cellStyle name="Comma 6" xfId="92"/>
    <cellStyle name="Comma 6 2" xfId="93"/>
    <cellStyle name="Comma 7" xfId="137"/>
    <cellStyle name="Comma 8" xfId="68"/>
    <cellStyle name="Explanatory Text 2" xfId="46"/>
    <cellStyle name="field names" xfId="138"/>
    <cellStyle name="Good 2" xfId="47"/>
    <cellStyle name="Heading 1 2" xfId="48"/>
    <cellStyle name="Heading 2 2" xfId="49"/>
    <cellStyle name="Heading 3 2" xfId="50"/>
    <cellStyle name="Heading 4 2" xfId="51"/>
    <cellStyle name="Headings" xfId="94"/>
    <cellStyle name="Hyperlink" xfId="8" builtinId="8"/>
    <cellStyle name="Hyperlink 2" xfId="11"/>
    <cellStyle name="Hyperlink 2 2" xfId="95"/>
    <cellStyle name="Hyperlink 3" xfId="96"/>
    <cellStyle name="Hyperlink 3 2" xfId="97"/>
    <cellStyle name="Input 2" xfId="52"/>
    <cellStyle name="Linked Cell 2" xfId="53"/>
    <cellStyle name="Neutral 2" xfId="54"/>
    <cellStyle name="Normal" xfId="0" builtinId="0"/>
    <cellStyle name="Normal 10" xfId="139"/>
    <cellStyle name="Normal 11" xfId="9"/>
    <cellStyle name="Normal 12" xfId="155"/>
    <cellStyle name="Normal 13" xfId="2"/>
    <cellStyle name="Normal 14" xfId="7"/>
    <cellStyle name="Normal 15" xfId="67"/>
    <cellStyle name="Normal 16" xfId="3"/>
    <cellStyle name="Normal 2" xfId="14"/>
    <cellStyle name="Normal 2 2" xfId="17"/>
    <cellStyle name="Normal 2 2 2" xfId="64"/>
    <cellStyle name="Normal 2 2 2 2" xfId="98"/>
    <cellStyle name="Normal 2 2 2 2 2" xfId="66"/>
    <cellStyle name="Normal 2 2 2 2 2 2" xfId="153"/>
    <cellStyle name="Normal 2 2 2 2 3" xfId="140"/>
    <cellStyle name="Normal 2 2 2 2 3 2" xfId="141"/>
    <cellStyle name="Normal 2 2 2 3" xfId="99"/>
    <cellStyle name="Normal 2 2 2 4" xfId="142"/>
    <cellStyle name="Normal 2 2 3" xfId="100"/>
    <cellStyle name="Normal 2 2 4" xfId="101"/>
    <cellStyle name="Normal 2 2 5" xfId="151"/>
    <cellStyle name="Normal 2 3" xfId="62"/>
    <cellStyle name="Normal 2 3 2" xfId="158"/>
    <cellStyle name="Normal 2 4" xfId="149"/>
    <cellStyle name="Normal 3" xfId="15"/>
    <cellStyle name="Normal 3 2" xfId="63"/>
    <cellStyle name="Normal 3 3" xfId="102"/>
    <cellStyle name="Normal 3 3 2" xfId="103"/>
    <cellStyle name="Normal 3 4" xfId="104"/>
    <cellStyle name="Normal 3 4 2" xfId="105"/>
    <cellStyle name="Normal 3 5" xfId="106"/>
    <cellStyle name="Normal 3 6" xfId="143"/>
    <cellStyle name="Normal 3 7" xfId="150"/>
    <cellStyle name="Normal 3 8" xfId="73"/>
    <cellStyle name="Normal 4" xfId="12"/>
    <cellStyle name="Normal 4 2" xfId="65"/>
    <cellStyle name="Normal 4 2 2" xfId="107"/>
    <cellStyle name="Normal 4 2 3" xfId="159"/>
    <cellStyle name="Normal 4 3" xfId="108"/>
    <cellStyle name="Normal 4 3 2" xfId="144"/>
    <cellStyle name="Normal 4 3 2 2" xfId="145"/>
    <cellStyle name="Normal 4 4" xfId="152"/>
    <cellStyle name="Normal 4 5" xfId="74"/>
    <cellStyle name="Normal 5" xfId="10"/>
    <cellStyle name="Normal 5 2" xfId="109"/>
    <cellStyle name="Normal 6" xfId="110"/>
    <cellStyle name="Normal 6 2" xfId="111"/>
    <cellStyle name="Normal 7" xfId="112"/>
    <cellStyle name="Normal 8" xfId="113"/>
    <cellStyle name="Normal 8 2" xfId="146"/>
    <cellStyle name="Normal 9" xfId="134"/>
    <cellStyle name="Normal_TABLE2" xfId="5"/>
    <cellStyle name="Normal_TABLE4" xfId="6"/>
    <cellStyle name="Normal10" xfId="70"/>
    <cellStyle name="Normal10 2" xfId="71"/>
    <cellStyle name="Normal10 3" xfId="114"/>
    <cellStyle name="Note 2" xfId="55"/>
    <cellStyle name="Note 2 2" xfId="115"/>
    <cellStyle name="Note 3" xfId="147"/>
    <cellStyle name="Output 2" xfId="56"/>
    <cellStyle name="Percent" xfId="1" builtinId="5"/>
    <cellStyle name="Percent 2" xfId="75"/>
    <cellStyle name="Percent 2 2" xfId="116"/>
    <cellStyle name="Percent 2 3" xfId="157"/>
    <cellStyle name="Percent 3" xfId="117"/>
    <cellStyle name="Percent 3 2" xfId="118"/>
    <cellStyle name="Percent 3 2 2" xfId="119"/>
    <cellStyle name="Percent 3 3" xfId="120"/>
    <cellStyle name="Percent 4" xfId="121"/>
    <cellStyle name="Percent 5" xfId="122"/>
    <cellStyle name="Percent 5 2" xfId="123"/>
    <cellStyle name="Percent 6" xfId="124"/>
    <cellStyle name="Percent 7" xfId="154"/>
    <cellStyle name="rowfield" xfId="148"/>
    <cellStyle name="Style1" xfId="125"/>
    <cellStyle name="Style2" xfId="126"/>
    <cellStyle name="Style3" xfId="127"/>
    <cellStyle name="Style4" xfId="128"/>
    <cellStyle name="Style5" xfId="129"/>
    <cellStyle name="Style6" xfId="130"/>
    <cellStyle name="Style7" xfId="131"/>
    <cellStyle name="Title 2" xfId="57"/>
    <cellStyle name="Total 2" xfId="58"/>
    <cellStyle name="Warning Text 2" xfId="59"/>
    <cellStyle name="whole number" xfId="60"/>
    <cellStyle name="whole number 2" xfId="61"/>
    <cellStyle name="whole number 2 2" xfId="132"/>
    <cellStyle name="whole number 3" xfId="133"/>
  </cellStyles>
  <dxfs count="0"/>
  <tableStyles count="0" defaultTableStyle="TableStyleMedium2" defaultPivotStyle="PivotStyleLight16"/>
  <colors>
    <mruColors>
      <color rgb="FF1C655F"/>
      <color rgb="FF660066"/>
      <color rgb="FF9966FF"/>
      <color rgb="FF8ADED6"/>
      <color rgb="FF2DA197"/>
      <color rgb="FFCC99FF"/>
      <color rgb="FFCC00FF"/>
      <color rgb="FF595959"/>
      <color rgb="FF34BAA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8ADED6"/>
            </a:solidFill>
            <a:ln>
              <a:solidFill>
                <a:srgbClr val="8ADED6"/>
              </a:solidFill>
            </a:ln>
            <a:effectLst/>
          </c:spPr>
          <c:invertIfNegative val="0"/>
          <c:dLbls>
            <c:dLbl>
              <c:idx val="0"/>
              <c:tx>
                <c:rich>
                  <a:bodyPr/>
                  <a:lstStyle/>
                  <a:p>
                    <a:fld id="{E15C617A-F334-4CC4-9FC2-B027D1B85418}" type="VALUE">
                      <a:rPr lang="en-US">
                        <a:solidFill>
                          <a:sysClr val="windowText" lastClr="000000"/>
                        </a:solidFill>
                      </a:rPr>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4CB-43EE-AF89-D342A5F43282}"/>
                </c:ext>
              </c:extLst>
            </c:dLbl>
            <c:dLbl>
              <c:idx val="1"/>
              <c:tx>
                <c:rich>
                  <a:bodyPr/>
                  <a:lstStyle/>
                  <a:p>
                    <a:fld id="{372F18D2-7196-4E23-ABF2-5FB1E41AC7E6}" type="VALUE">
                      <a:rPr lang="en-US">
                        <a:solidFill>
                          <a:sysClr val="windowText" lastClr="000000"/>
                        </a:solidFill>
                      </a:rPr>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4CB-43EE-AF89-D342A5F43282}"/>
                </c:ext>
              </c:extLst>
            </c:dLbl>
            <c:dLbl>
              <c:idx val="3"/>
              <c:tx>
                <c:rich>
                  <a:bodyPr/>
                  <a:lstStyle/>
                  <a:p>
                    <a:fld id="{CB933907-B2B1-46AA-832F-5E921C0C39B6}" type="VALUE">
                      <a:rPr lang="en-US">
                        <a:solidFill>
                          <a:sysClr val="windowText" lastClr="000000"/>
                        </a:solidFill>
                      </a:rPr>
                      <a:pPr/>
                      <a:t>[VALUE]</a:t>
                    </a:fld>
                    <a:endParaRPr lang="en-GB"/>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3B9-45A7-BC7F-06FCA21AF0C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 - working'!$S$2:$Z$2</c:f>
              <c:strCache>
                <c:ptCount val="8"/>
                <c:pt idx="0">
                  <c:v>2016
Females</c:v>
                </c:pt>
                <c:pt idx="1">
                  <c:v>2016
Males</c:v>
                </c:pt>
                <c:pt idx="3">
                  <c:v>2017
Females</c:v>
                </c:pt>
                <c:pt idx="4">
                  <c:v>2017
Males</c:v>
                </c:pt>
                <c:pt idx="6">
                  <c:v>2018
Females</c:v>
                </c:pt>
                <c:pt idx="7">
                  <c:v>2018
Males</c:v>
                </c:pt>
              </c:strCache>
            </c:strRef>
          </c:cat>
          <c:val>
            <c:numRef>
              <c:f>'A - working'!$S$3:$Z$3</c:f>
              <c:numCache>
                <c:formatCode>_-* #,##0_-;\-* #,##0_-;_-* "-"??_-;_-@_-</c:formatCode>
                <c:ptCount val="8"/>
                <c:pt idx="0">
                  <c:v>-15790</c:v>
                </c:pt>
                <c:pt idx="1">
                  <c:v>25927</c:v>
                </c:pt>
                <c:pt idx="3">
                  <c:v>-13373</c:v>
                </c:pt>
                <c:pt idx="4">
                  <c:v>13346</c:v>
                </c:pt>
                <c:pt idx="6">
                  <c:v>687</c:v>
                </c:pt>
                <c:pt idx="7">
                  <c:v>25028</c:v>
                </c:pt>
              </c:numCache>
            </c:numRef>
          </c:val>
          <c:extLst>
            <c:ext xmlns:c16="http://schemas.microsoft.com/office/drawing/2014/chart" uri="{C3380CC4-5D6E-409C-BE32-E72D297353CC}">
              <c16:uniqueId val="{00000000-E4CB-43EE-AF89-D342A5F43282}"/>
            </c:ext>
          </c:extLst>
        </c:ser>
        <c:dLbls>
          <c:showLegendKey val="0"/>
          <c:showVal val="0"/>
          <c:showCatName val="0"/>
          <c:showSerName val="0"/>
          <c:showPercent val="0"/>
          <c:showBubbleSize val="0"/>
        </c:dLbls>
        <c:gapWidth val="0"/>
        <c:overlap val="95"/>
        <c:axId val="671528400"/>
        <c:axId val="671530696"/>
      </c:barChart>
      <c:catAx>
        <c:axId val="671528400"/>
        <c:scaling>
          <c:orientation val="minMax"/>
        </c:scaling>
        <c:delete val="0"/>
        <c:axPos val="b"/>
        <c:numFmt formatCode="General" sourceLinked="1"/>
        <c:majorTickMark val="none"/>
        <c:minorTickMark val="none"/>
        <c:tickLblPos val="high"/>
        <c:spPr>
          <a:solidFill>
            <a:sysClr val="window" lastClr="FFFFFF"/>
          </a:solidFill>
          <a:ln w="1587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1530696"/>
        <c:crosses val="autoZero"/>
        <c:auto val="1"/>
        <c:lblAlgn val="ctr"/>
        <c:lblOffset val="100"/>
        <c:noMultiLvlLbl val="0"/>
      </c:catAx>
      <c:valAx>
        <c:axId val="671530696"/>
        <c:scaling>
          <c:orientation val="minMax"/>
        </c:scaling>
        <c:delete val="1"/>
        <c:axPos val="l"/>
        <c:numFmt formatCode="_-* #,##0_-;\-* #,##0_-;_-* &quot;-&quot;??_-;_-@_-" sourceLinked="1"/>
        <c:majorTickMark val="none"/>
        <c:minorTickMark val="none"/>
        <c:tickLblPos val="nextTo"/>
        <c:crossAx val="671528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GB"/>
              <a:t>Percentage difference between ABPE and MYE by age and sex, 2017</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5"/>
          <c:order val="0"/>
          <c:tx>
            <c:strRef>
              <c:f>'B - working'!$O$5</c:f>
              <c:strCache>
                <c:ptCount val="1"/>
                <c:pt idx="0">
                  <c:v>2017 Females</c:v>
                </c:pt>
              </c:strCache>
            </c:strRef>
          </c:tx>
          <c:spPr>
            <a:ln w="15875" cap="rnd">
              <a:solidFill>
                <a:srgbClr val="660066"/>
              </a:solidFill>
              <a:prstDash val="solid"/>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working'!$O$6:$O$106</c:f>
              <c:numCache>
                <c:formatCode>0.0%</c:formatCode>
                <c:ptCount val="101"/>
                <c:pt idx="0">
                  <c:v>3.397027600849257E-3</c:v>
                </c:pt>
                <c:pt idx="1">
                  <c:v>-1.1899466192170818E-2</c:v>
                </c:pt>
                <c:pt idx="2">
                  <c:v>-1.6429631238012523E-2</c:v>
                </c:pt>
                <c:pt idx="3">
                  <c:v>-1.6183436199224917E-2</c:v>
                </c:pt>
                <c:pt idx="4">
                  <c:v>-7.5852908277404922E-3</c:v>
                </c:pt>
                <c:pt idx="5">
                  <c:v>-3.4662639851739995E-3</c:v>
                </c:pt>
                <c:pt idx="6">
                  <c:v>-3.8980807412309727E-2</c:v>
                </c:pt>
                <c:pt idx="7">
                  <c:v>1.964236398784866E-2</c:v>
                </c:pt>
                <c:pt idx="8">
                  <c:v>-1.2176713293750628E-2</c:v>
                </c:pt>
                <c:pt idx="9">
                  <c:v>2.0208824520040418E-4</c:v>
                </c:pt>
                <c:pt idx="10">
                  <c:v>2.4348071562158157E-3</c:v>
                </c:pt>
                <c:pt idx="11">
                  <c:v>-4.9119787745150762E-3</c:v>
                </c:pt>
                <c:pt idx="12">
                  <c:v>-5.6668616554548116E-3</c:v>
                </c:pt>
                <c:pt idx="13">
                  <c:v>7.2385358755270328E-3</c:v>
                </c:pt>
                <c:pt idx="14">
                  <c:v>6.1751924982846691E-3</c:v>
                </c:pt>
                <c:pt idx="15">
                  <c:v>5.1692449073364984E-3</c:v>
                </c:pt>
                <c:pt idx="16">
                  <c:v>-5.1654027915155514E-3</c:v>
                </c:pt>
                <c:pt idx="17">
                  <c:v>-1.0216280839039235E-2</c:v>
                </c:pt>
                <c:pt idx="18">
                  <c:v>-1.719749604457591E-3</c:v>
                </c:pt>
                <c:pt idx="19">
                  <c:v>1.4332617754767017E-2</c:v>
                </c:pt>
                <c:pt idx="20">
                  <c:v>1.5947881967986324E-2</c:v>
                </c:pt>
                <c:pt idx="21">
                  <c:v>1.0065454545454546E-2</c:v>
                </c:pt>
                <c:pt idx="22">
                  <c:v>3.9090080856394489E-2</c:v>
                </c:pt>
                <c:pt idx="23">
                  <c:v>3.8481625024051017E-2</c:v>
                </c:pt>
                <c:pt idx="24">
                  <c:v>1.210544479545515E-2</c:v>
                </c:pt>
                <c:pt idx="25">
                  <c:v>-2.6823113802674742E-2</c:v>
                </c:pt>
                <c:pt idx="26">
                  <c:v>-2.4857084524295629E-2</c:v>
                </c:pt>
                <c:pt idx="27">
                  <c:v>-1.749820769496296E-2</c:v>
                </c:pt>
                <c:pt idx="28">
                  <c:v>-2.384627668068345E-2</c:v>
                </c:pt>
                <c:pt idx="29">
                  <c:v>-9.0156782909869664E-3</c:v>
                </c:pt>
                <c:pt idx="30">
                  <c:v>8.5003530498071796E-3</c:v>
                </c:pt>
                <c:pt idx="31">
                  <c:v>1.3281055857746362E-2</c:v>
                </c:pt>
                <c:pt idx="32">
                  <c:v>1.7894881295457663E-2</c:v>
                </c:pt>
                <c:pt idx="33">
                  <c:v>5.5262710423397378E-3</c:v>
                </c:pt>
                <c:pt idx="34">
                  <c:v>2.8746860173039352E-3</c:v>
                </c:pt>
                <c:pt idx="35">
                  <c:v>-9.7018197763648322E-3</c:v>
                </c:pt>
                <c:pt idx="36">
                  <c:v>8.7496865160085827E-3</c:v>
                </c:pt>
                <c:pt idx="37">
                  <c:v>7.1255522302978479E-3</c:v>
                </c:pt>
                <c:pt idx="38">
                  <c:v>5.8953135234919313E-3</c:v>
                </c:pt>
                <c:pt idx="39">
                  <c:v>6.6706522765174157E-3</c:v>
                </c:pt>
                <c:pt idx="40">
                  <c:v>-3.4584013050570962E-3</c:v>
                </c:pt>
                <c:pt idx="41">
                  <c:v>-3.6689393707768978E-4</c:v>
                </c:pt>
                <c:pt idx="42">
                  <c:v>-3.4869390086271681E-3</c:v>
                </c:pt>
                <c:pt idx="43">
                  <c:v>-1.1987892228848863E-3</c:v>
                </c:pt>
                <c:pt idx="44">
                  <c:v>-2.3897213866006916E-3</c:v>
                </c:pt>
                <c:pt idx="45">
                  <c:v>-9.3585340918027633E-3</c:v>
                </c:pt>
                <c:pt idx="46">
                  <c:v>-1.0796322737406378E-2</c:v>
                </c:pt>
                <c:pt idx="47">
                  <c:v>-9.2455809688757572E-3</c:v>
                </c:pt>
                <c:pt idx="48">
                  <c:v>-1.1966356881881269E-2</c:v>
                </c:pt>
                <c:pt idx="49">
                  <c:v>-8.4580351333767081E-3</c:v>
                </c:pt>
                <c:pt idx="50">
                  <c:v>6.8665377176015474E-3</c:v>
                </c:pt>
                <c:pt idx="51">
                  <c:v>-7.0166948947495767E-4</c:v>
                </c:pt>
                <c:pt idx="52">
                  <c:v>4.109910756223579E-3</c:v>
                </c:pt>
                <c:pt idx="53">
                  <c:v>-9.4393052671323387E-5</c:v>
                </c:pt>
                <c:pt idx="54">
                  <c:v>3.0933967876264129E-3</c:v>
                </c:pt>
                <c:pt idx="55">
                  <c:v>-1.2293771975117405E-3</c:v>
                </c:pt>
                <c:pt idx="56">
                  <c:v>3.7149526845553353E-3</c:v>
                </c:pt>
                <c:pt idx="57">
                  <c:v>1.9292436843340198E-3</c:v>
                </c:pt>
                <c:pt idx="58">
                  <c:v>1.6198986256989079E-3</c:v>
                </c:pt>
                <c:pt idx="59">
                  <c:v>3.6620173407291724E-3</c:v>
                </c:pt>
                <c:pt idx="60">
                  <c:v>-3.8109544076330355E-3</c:v>
                </c:pt>
                <c:pt idx="61">
                  <c:v>-2.0114364529754893E-3</c:v>
                </c:pt>
                <c:pt idx="62">
                  <c:v>-3.1711841081792616E-3</c:v>
                </c:pt>
                <c:pt idx="63">
                  <c:v>-2.8997008729625788E-3</c:v>
                </c:pt>
                <c:pt idx="64">
                  <c:v>-1.0922669985996577E-2</c:v>
                </c:pt>
                <c:pt idx="65">
                  <c:v>-1.1181850499305174E-2</c:v>
                </c:pt>
                <c:pt idx="66">
                  <c:v>-1.1848341232227487E-2</c:v>
                </c:pt>
                <c:pt idx="67">
                  <c:v>-1.5112540192926046E-2</c:v>
                </c:pt>
                <c:pt idx="68">
                  <c:v>-1.559497180303078E-2</c:v>
                </c:pt>
                <c:pt idx="69">
                  <c:v>-9.3326397601052602E-3</c:v>
                </c:pt>
                <c:pt idx="70">
                  <c:v>-1.5319389485585077E-2</c:v>
                </c:pt>
                <c:pt idx="71">
                  <c:v>-1.9222780316477207E-2</c:v>
                </c:pt>
                <c:pt idx="72">
                  <c:v>-2.1134858638328244E-2</c:v>
                </c:pt>
                <c:pt idx="73">
                  <c:v>-1.9180128129544474E-2</c:v>
                </c:pt>
                <c:pt idx="74">
                  <c:v>-1.5412070084360805E-2</c:v>
                </c:pt>
                <c:pt idx="75">
                  <c:v>-2.3288637967537051E-2</c:v>
                </c:pt>
                <c:pt idx="76">
                  <c:v>-2.3680198208500095E-2</c:v>
                </c:pt>
                <c:pt idx="77">
                  <c:v>-2.5401639732714091E-2</c:v>
                </c:pt>
                <c:pt idx="78">
                  <c:v>-2.1562945134829804E-2</c:v>
                </c:pt>
                <c:pt idx="79">
                  <c:v>-1.5411397265885004E-2</c:v>
                </c:pt>
                <c:pt idx="80">
                  <c:v>-2.5989367985823981E-2</c:v>
                </c:pt>
                <c:pt idx="81">
                  <c:v>-2.7208944156066398E-2</c:v>
                </c:pt>
                <c:pt idx="82">
                  <c:v>-2.9836973239003382E-2</c:v>
                </c:pt>
                <c:pt idx="83">
                  <c:v>-3.1103991456414366E-2</c:v>
                </c:pt>
                <c:pt idx="84">
                  <c:v>-1.9676269676269675E-2</c:v>
                </c:pt>
                <c:pt idx="85">
                  <c:v>-2.9702206449621973E-2</c:v>
                </c:pt>
                <c:pt idx="86">
                  <c:v>-2.4666608559226009E-2</c:v>
                </c:pt>
                <c:pt idx="87">
                  <c:v>-2.2841886680510234E-2</c:v>
                </c:pt>
                <c:pt idx="88">
                  <c:v>-2.4718077229752819E-2</c:v>
                </c:pt>
                <c:pt idx="89">
                  <c:v>-1.4927417145987401E-2</c:v>
                </c:pt>
                <c:pt idx="90">
                  <c:v>-5.5775075987841947E-2</c:v>
                </c:pt>
                <c:pt idx="91">
                  <c:v>-3.2780847145488026E-2</c:v>
                </c:pt>
                <c:pt idx="92">
                  <c:v>-6.0138248847926269E-2</c:v>
                </c:pt>
                <c:pt idx="93">
                  <c:v>-3.7249283667621778E-2</c:v>
                </c:pt>
                <c:pt idx="94">
                  <c:v>-5.4014598540145987E-2</c:v>
                </c:pt>
                <c:pt idx="95">
                  <c:v>-5.8215962441314557E-2</c:v>
                </c:pt>
                <c:pt idx="96">
                  <c:v>-4.6470588235294118E-2</c:v>
                </c:pt>
                <c:pt idx="97">
                  <c:v>-8.5039370078740156E-2</c:v>
                </c:pt>
                <c:pt idx="98">
                  <c:v>-7.192982456140351E-2</c:v>
                </c:pt>
                <c:pt idx="99">
                  <c:v>-1.5384615384615385E-2</c:v>
                </c:pt>
                <c:pt idx="100">
                  <c:v>2.5714285714285714E-2</c:v>
                </c:pt>
              </c:numCache>
            </c:numRef>
          </c:val>
          <c:smooth val="0"/>
          <c:extLst>
            <c:ext xmlns:c16="http://schemas.microsoft.com/office/drawing/2014/chart" uri="{C3380CC4-5D6E-409C-BE32-E72D297353CC}">
              <c16:uniqueId val="{00000001-42E5-4B4A-A1B3-DB61DC21E0AE}"/>
            </c:ext>
          </c:extLst>
        </c:ser>
        <c:ser>
          <c:idx val="1"/>
          <c:order val="1"/>
          <c:tx>
            <c:strRef>
              <c:f>'B - working'!$N$5</c:f>
              <c:strCache>
                <c:ptCount val="1"/>
                <c:pt idx="0">
                  <c:v>2017 Males</c:v>
                </c:pt>
              </c:strCache>
            </c:strRef>
          </c:tx>
          <c:spPr>
            <a:ln w="15875" cap="rnd">
              <a:solidFill>
                <a:srgbClr val="1C655F"/>
              </a:solidFill>
              <a:prstDash val="sysDash"/>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working'!$N$6:$N$106</c:f>
              <c:numCache>
                <c:formatCode>0.0%</c:formatCode>
                <c:ptCount val="101"/>
                <c:pt idx="0">
                  <c:v>2.2786458333333335E-3</c:v>
                </c:pt>
                <c:pt idx="1">
                  <c:v>-1.3764006086595656E-2</c:v>
                </c:pt>
                <c:pt idx="2">
                  <c:v>-1.7285728984463421E-2</c:v>
                </c:pt>
                <c:pt idx="3">
                  <c:v>-1.7020988031058216E-2</c:v>
                </c:pt>
                <c:pt idx="4">
                  <c:v>-9.7317905156845703E-3</c:v>
                </c:pt>
                <c:pt idx="5">
                  <c:v>-4.2769659462787157E-3</c:v>
                </c:pt>
                <c:pt idx="6">
                  <c:v>-3.2801894238358324E-2</c:v>
                </c:pt>
                <c:pt idx="7">
                  <c:v>1.4312818293778918E-2</c:v>
                </c:pt>
                <c:pt idx="8">
                  <c:v>-2.9208450978483107E-4</c:v>
                </c:pt>
                <c:pt idx="9">
                  <c:v>-2.1802798568174423E-3</c:v>
                </c:pt>
                <c:pt idx="10">
                  <c:v>6.1242344706911632E-3</c:v>
                </c:pt>
                <c:pt idx="11">
                  <c:v>1.5199143321012816E-3</c:v>
                </c:pt>
                <c:pt idx="12">
                  <c:v>-3.0684364764695742E-3</c:v>
                </c:pt>
                <c:pt idx="13">
                  <c:v>2.7424231769917727E-3</c:v>
                </c:pt>
                <c:pt idx="14">
                  <c:v>1.9367097858656727E-3</c:v>
                </c:pt>
                <c:pt idx="15">
                  <c:v>1.9137347269247754E-3</c:v>
                </c:pt>
                <c:pt idx="16">
                  <c:v>-7.279923666819804E-3</c:v>
                </c:pt>
                <c:pt idx="17">
                  <c:v>-2.1450911068806092E-2</c:v>
                </c:pt>
                <c:pt idx="18">
                  <c:v>-1.8507054185266041E-2</c:v>
                </c:pt>
                <c:pt idx="19">
                  <c:v>-2.1989112483943973E-2</c:v>
                </c:pt>
                <c:pt idx="20">
                  <c:v>-3.8811208930318197E-2</c:v>
                </c:pt>
                <c:pt idx="21">
                  <c:v>-6.1054185234594535E-2</c:v>
                </c:pt>
                <c:pt idx="22">
                  <c:v>-2.7270171492831036E-2</c:v>
                </c:pt>
                <c:pt idx="23">
                  <c:v>-2.4648849538175657E-2</c:v>
                </c:pt>
                <c:pt idx="24">
                  <c:v>-2.7255029201817001E-2</c:v>
                </c:pt>
                <c:pt idx="25">
                  <c:v>-4.5509288917360669E-2</c:v>
                </c:pt>
                <c:pt idx="26">
                  <c:v>-5.4047176772945876E-2</c:v>
                </c:pt>
                <c:pt idx="27">
                  <c:v>-4.6577013872311078E-2</c:v>
                </c:pt>
                <c:pt idx="28">
                  <c:v>-3.5489318358485004E-2</c:v>
                </c:pt>
                <c:pt idx="29">
                  <c:v>-4.1302235179786198E-3</c:v>
                </c:pt>
                <c:pt idx="30">
                  <c:v>1.8713810176508434E-2</c:v>
                </c:pt>
                <c:pt idx="31">
                  <c:v>1.7129901754975228E-2</c:v>
                </c:pt>
                <c:pt idx="32">
                  <c:v>2.8374277042890684E-2</c:v>
                </c:pt>
                <c:pt idx="33">
                  <c:v>8.4438014820938274E-3</c:v>
                </c:pt>
                <c:pt idx="34">
                  <c:v>1.0988689832539381E-2</c:v>
                </c:pt>
                <c:pt idx="35">
                  <c:v>1.4644351464435146E-2</c:v>
                </c:pt>
                <c:pt idx="36">
                  <c:v>2.6368404276897222E-2</c:v>
                </c:pt>
                <c:pt idx="37">
                  <c:v>3.0670681308300862E-2</c:v>
                </c:pt>
                <c:pt idx="38">
                  <c:v>3.02444913975249E-2</c:v>
                </c:pt>
                <c:pt idx="39">
                  <c:v>2.2876572145380122E-2</c:v>
                </c:pt>
                <c:pt idx="40">
                  <c:v>1.3423706397751695E-2</c:v>
                </c:pt>
                <c:pt idx="41">
                  <c:v>1.9766111605440447E-2</c:v>
                </c:pt>
                <c:pt idx="42">
                  <c:v>2.6490066225165563E-2</c:v>
                </c:pt>
                <c:pt idx="43">
                  <c:v>1.8960869969328005E-2</c:v>
                </c:pt>
                <c:pt idx="44">
                  <c:v>2.0073367571533381E-2</c:v>
                </c:pt>
                <c:pt idx="45">
                  <c:v>2.3133514224174104E-2</c:v>
                </c:pt>
                <c:pt idx="46">
                  <c:v>3.7317895194607521E-2</c:v>
                </c:pt>
                <c:pt idx="47">
                  <c:v>3.8106742806940479E-2</c:v>
                </c:pt>
                <c:pt idx="48">
                  <c:v>3.6045775762050418E-2</c:v>
                </c:pt>
                <c:pt idx="49">
                  <c:v>2.8155868398537762E-2</c:v>
                </c:pt>
                <c:pt idx="50">
                  <c:v>8.2192476696045319E-2</c:v>
                </c:pt>
                <c:pt idx="51">
                  <c:v>4.70891958177359E-2</c:v>
                </c:pt>
                <c:pt idx="52">
                  <c:v>5.8543479878003422E-2</c:v>
                </c:pt>
                <c:pt idx="53">
                  <c:v>4.3660150604700694E-2</c:v>
                </c:pt>
                <c:pt idx="54">
                  <c:v>4.6503974482304693E-2</c:v>
                </c:pt>
                <c:pt idx="55">
                  <c:v>3.4465033796807938E-2</c:v>
                </c:pt>
                <c:pt idx="56">
                  <c:v>3.8933614887158505E-2</c:v>
                </c:pt>
                <c:pt idx="57">
                  <c:v>3.4681766211139546E-2</c:v>
                </c:pt>
                <c:pt idx="58">
                  <c:v>3.241742991951152E-2</c:v>
                </c:pt>
                <c:pt idx="59">
                  <c:v>3.3809809124368741E-2</c:v>
                </c:pt>
                <c:pt idx="60">
                  <c:v>1.7057756451518521E-2</c:v>
                </c:pt>
                <c:pt idx="61">
                  <c:v>2.8949995462383155E-2</c:v>
                </c:pt>
                <c:pt idx="62">
                  <c:v>1.9575389120539834E-2</c:v>
                </c:pt>
                <c:pt idx="63">
                  <c:v>2.1648787088044845E-2</c:v>
                </c:pt>
                <c:pt idx="64">
                  <c:v>1.7126797817821126E-2</c:v>
                </c:pt>
                <c:pt idx="65">
                  <c:v>1.2759664327968084E-2</c:v>
                </c:pt>
                <c:pt idx="66">
                  <c:v>2.0963640112722525E-3</c:v>
                </c:pt>
                <c:pt idx="67">
                  <c:v>-1.0265535176567205E-4</c:v>
                </c:pt>
                <c:pt idx="68">
                  <c:v>-4.1426694958068104E-3</c:v>
                </c:pt>
                <c:pt idx="69">
                  <c:v>-7.264562145027077E-4</c:v>
                </c:pt>
                <c:pt idx="70">
                  <c:v>-4.163710945933442E-3</c:v>
                </c:pt>
                <c:pt idx="71">
                  <c:v>-1.3174740841696609E-2</c:v>
                </c:pt>
                <c:pt idx="72">
                  <c:v>-1.1041788231069617E-2</c:v>
                </c:pt>
                <c:pt idx="73">
                  <c:v>-1.1439929328621909E-2</c:v>
                </c:pt>
                <c:pt idx="74">
                  <c:v>-1.0722184825463986E-2</c:v>
                </c:pt>
                <c:pt idx="75">
                  <c:v>-7.7166282621510098E-3</c:v>
                </c:pt>
                <c:pt idx="76">
                  <c:v>-1.7900829405095769E-2</c:v>
                </c:pt>
                <c:pt idx="77">
                  <c:v>-2.4598423329974514E-2</c:v>
                </c:pt>
                <c:pt idx="78">
                  <c:v>-2.1341463414634148E-2</c:v>
                </c:pt>
                <c:pt idx="79">
                  <c:v>-2.0068205666316893E-2</c:v>
                </c:pt>
                <c:pt idx="80">
                  <c:v>-2.1780721118469463E-2</c:v>
                </c:pt>
                <c:pt idx="81">
                  <c:v>-2.3752969121140142E-2</c:v>
                </c:pt>
                <c:pt idx="82">
                  <c:v>-3.0321354526606774E-2</c:v>
                </c:pt>
                <c:pt idx="83">
                  <c:v>-3.1016148089799134E-2</c:v>
                </c:pt>
                <c:pt idx="84">
                  <c:v>-2.3342876018498129E-2</c:v>
                </c:pt>
                <c:pt idx="85">
                  <c:v>-3.3059875107138481E-2</c:v>
                </c:pt>
                <c:pt idx="86">
                  <c:v>-2.6860097673082447E-2</c:v>
                </c:pt>
                <c:pt idx="87">
                  <c:v>-3.0207787672428845E-2</c:v>
                </c:pt>
                <c:pt idx="88">
                  <c:v>-3.2052599137045411E-2</c:v>
                </c:pt>
                <c:pt idx="89">
                  <c:v>-2.6210216635464027E-2</c:v>
                </c:pt>
                <c:pt idx="90">
                  <c:v>-7.3993808049535606E-2</c:v>
                </c:pt>
                <c:pt idx="91">
                  <c:v>-8.5823754789272025E-2</c:v>
                </c:pt>
                <c:pt idx="92">
                  <c:v>-0.13233830845771144</c:v>
                </c:pt>
                <c:pt idx="93">
                  <c:v>-8.7323943661971826E-2</c:v>
                </c:pt>
                <c:pt idx="94">
                  <c:v>-0.1087378640776699</c:v>
                </c:pt>
                <c:pt idx="95">
                  <c:v>-0.1076923076923077</c:v>
                </c:pt>
                <c:pt idx="96">
                  <c:v>-0.11090909090909092</c:v>
                </c:pt>
                <c:pt idx="97">
                  <c:v>-0.14166666666666666</c:v>
                </c:pt>
                <c:pt idx="98">
                  <c:v>-7.4999999999999997E-2</c:v>
                </c:pt>
                <c:pt idx="99">
                  <c:v>-0.13333333333333333</c:v>
                </c:pt>
                <c:pt idx="100">
                  <c:v>9.3333333333333338E-2</c:v>
                </c:pt>
              </c:numCache>
            </c:numRef>
          </c:val>
          <c:smooth val="0"/>
          <c:extLst>
            <c:ext xmlns:c16="http://schemas.microsoft.com/office/drawing/2014/chart" uri="{C3380CC4-5D6E-409C-BE32-E72D297353CC}">
              <c16:uniqueId val="{00000000-42E5-4B4A-A1B3-DB61DC21E0AE}"/>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Percentage Difference ((ABPE - MYE) / MYE)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solidFill>
          <a:sysClr val="window" lastClr="FFFFFF"/>
        </a:solidFill>
        <a:ln>
          <a:noFill/>
        </a:ln>
        <a:effectLst/>
      </c:spPr>
    </c:plotArea>
    <c:legend>
      <c:legendPos val="t"/>
      <c:layout>
        <c:manualLayout>
          <c:xMode val="edge"/>
          <c:yMode val="edge"/>
          <c:x val="0.34484625220472381"/>
          <c:y val="9.5068730786122102E-2"/>
          <c:w val="0.31030736490152844"/>
          <c:h val="4.70606060606060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GB"/>
              <a:t>Percentage difference between ABPE and MYE by age and sex, 2018</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6"/>
          <c:order val="0"/>
          <c:tx>
            <c:strRef>
              <c:f>'B - working'!$R$5</c:f>
              <c:strCache>
                <c:ptCount val="1"/>
                <c:pt idx="0">
                  <c:v>2018 Females</c:v>
                </c:pt>
              </c:strCache>
            </c:strRef>
          </c:tx>
          <c:spPr>
            <a:ln w="15875" cap="rnd">
              <a:solidFill>
                <a:srgbClr val="660066"/>
              </a:solidFill>
              <a:prstDash val="solid"/>
              <a:round/>
            </a:ln>
            <a:effectLst/>
          </c:spPr>
          <c:marker>
            <c:symbol val="none"/>
          </c:marker>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'B - working'!$R$6:$R$106</c:f>
              <c:numCache>
                <c:formatCode>0.0%</c:formatCode>
                <c:ptCount val="101"/>
                <c:pt idx="0">
                  <c:v>5.1416908705549883E-3</c:v>
                </c:pt>
                <c:pt idx="1">
                  <c:v>-8.256211359010791E-3</c:v>
                </c:pt>
                <c:pt idx="2">
                  <c:v>-3.8814135738577554E-3</c:v>
                </c:pt>
                <c:pt idx="3">
                  <c:v>-7.5623897151499871E-3</c:v>
                </c:pt>
                <c:pt idx="4">
                  <c:v>-2.3619511147693517E-3</c:v>
                </c:pt>
                <c:pt idx="5">
                  <c:v>3.8331532912848034E-4</c:v>
                </c:pt>
                <c:pt idx="6">
                  <c:v>2.4958118226264146E-3</c:v>
                </c:pt>
                <c:pt idx="7">
                  <c:v>-3.5339882639941977E-2</c:v>
                </c:pt>
                <c:pt idx="8">
                  <c:v>2.2176379577101599E-2</c:v>
                </c:pt>
                <c:pt idx="9">
                  <c:v>-8.4342994845705878E-3</c:v>
                </c:pt>
                <c:pt idx="10">
                  <c:v>2.3183146860195547E-3</c:v>
                </c:pt>
                <c:pt idx="11">
                  <c:v>6.9239420778855615E-3</c:v>
                </c:pt>
                <c:pt idx="12">
                  <c:v>-1.6084066051897919E-3</c:v>
                </c:pt>
                <c:pt idx="13">
                  <c:v>-2.0769567118495845E-3</c:v>
                </c:pt>
                <c:pt idx="14">
                  <c:v>1.1976047904191617E-2</c:v>
                </c:pt>
                <c:pt idx="15">
                  <c:v>1.1475908192734459E-2</c:v>
                </c:pt>
                <c:pt idx="16">
                  <c:v>8.5179526355996949E-3</c:v>
                </c:pt>
                <c:pt idx="17">
                  <c:v>-3.6503011498448621E-3</c:v>
                </c:pt>
                <c:pt idx="18">
                  <c:v>7.8543377365226704E-3</c:v>
                </c:pt>
                <c:pt idx="19">
                  <c:v>3.3367457930769721E-2</c:v>
                </c:pt>
                <c:pt idx="20">
                  <c:v>4.2752232074839261E-2</c:v>
                </c:pt>
                <c:pt idx="21">
                  <c:v>4.5876093845393491E-2</c:v>
                </c:pt>
                <c:pt idx="22">
                  <c:v>5.3140794223826712E-2</c:v>
                </c:pt>
                <c:pt idx="23">
                  <c:v>6.6869300911854099E-2</c:v>
                </c:pt>
                <c:pt idx="24">
                  <c:v>4.8959911833585897E-2</c:v>
                </c:pt>
                <c:pt idx="25">
                  <c:v>1.253066012583982E-2</c:v>
                </c:pt>
                <c:pt idx="26">
                  <c:v>-2.375542764818742E-2</c:v>
                </c:pt>
                <c:pt idx="27">
                  <c:v>-1.9556348801631821E-2</c:v>
                </c:pt>
                <c:pt idx="28">
                  <c:v>-8.656977205940752E-3</c:v>
                </c:pt>
                <c:pt idx="29">
                  <c:v>-1.416633505769996E-2</c:v>
                </c:pt>
                <c:pt idx="30">
                  <c:v>2.31981863236147E-3</c:v>
                </c:pt>
                <c:pt idx="31">
                  <c:v>1.763115197404002E-2</c:v>
                </c:pt>
                <c:pt idx="32">
                  <c:v>2.1201704936064898E-2</c:v>
                </c:pt>
                <c:pt idx="33">
                  <c:v>1.2821564285519014E-2</c:v>
                </c:pt>
                <c:pt idx="34">
                  <c:v>1.2239487859217689E-2</c:v>
                </c:pt>
                <c:pt idx="35">
                  <c:v>9.2878396040154618E-3</c:v>
                </c:pt>
                <c:pt idx="36">
                  <c:v>-2.6851522042907637E-3</c:v>
                </c:pt>
                <c:pt idx="37">
                  <c:v>1.6874112438392784E-2</c:v>
                </c:pt>
                <c:pt idx="38">
                  <c:v>1.4179358945214821E-2</c:v>
                </c:pt>
                <c:pt idx="39">
                  <c:v>1.1459106427193113E-2</c:v>
                </c:pt>
                <c:pt idx="40">
                  <c:v>1.3704227565613705E-2</c:v>
                </c:pt>
                <c:pt idx="41">
                  <c:v>4.1351914561083619E-3</c:v>
                </c:pt>
                <c:pt idx="42">
                  <c:v>6.194879306661784E-3</c:v>
                </c:pt>
                <c:pt idx="43">
                  <c:v>4.814491619775524E-3</c:v>
                </c:pt>
                <c:pt idx="44">
                  <c:v>4.3090550002992398E-3</c:v>
                </c:pt>
                <c:pt idx="45">
                  <c:v>2.725025283739746E-3</c:v>
                </c:pt>
                <c:pt idx="46">
                  <c:v>-1.7290160326941214E-3</c:v>
                </c:pt>
                <c:pt idx="47">
                  <c:v>-5.0808429694148274E-3</c:v>
                </c:pt>
                <c:pt idx="48">
                  <c:v>-1.1216478025899868E-3</c:v>
                </c:pt>
                <c:pt idx="49">
                  <c:v>-4.4879340788699235E-3</c:v>
                </c:pt>
                <c:pt idx="50">
                  <c:v>1.0850956089797691E-3</c:v>
                </c:pt>
                <c:pt idx="51">
                  <c:v>6.2235137425838477E-3</c:v>
                </c:pt>
                <c:pt idx="52">
                  <c:v>2.1811836556638069E-4</c:v>
                </c:pt>
                <c:pt idx="53">
                  <c:v>4.777257430635634E-3</c:v>
                </c:pt>
                <c:pt idx="54">
                  <c:v>2.1278104830129798E-3</c:v>
                </c:pt>
                <c:pt idx="55">
                  <c:v>4.3843972645173585E-3</c:v>
                </c:pt>
                <c:pt idx="56">
                  <c:v>2.2165849814053149E-4</c:v>
                </c:pt>
                <c:pt idx="57">
                  <c:v>5.1147673158809743E-3</c:v>
                </c:pt>
                <c:pt idx="58">
                  <c:v>1.6735526384603315E-3</c:v>
                </c:pt>
                <c:pt idx="59">
                  <c:v>4.9597186868554338E-3</c:v>
                </c:pt>
                <c:pt idx="60">
                  <c:v>4.1618247169148449E-3</c:v>
                </c:pt>
                <c:pt idx="61">
                  <c:v>-1.3698630136986301E-3</c:v>
                </c:pt>
                <c:pt idx="62">
                  <c:v>-1.7908206002137431E-3</c:v>
                </c:pt>
                <c:pt idx="63">
                  <c:v>-1.5369778795732627E-3</c:v>
                </c:pt>
                <c:pt idx="64">
                  <c:v>-2.4933050143134176E-3</c:v>
                </c:pt>
                <c:pt idx="65">
                  <c:v>-1.1309374214626791E-2</c:v>
                </c:pt>
                <c:pt idx="66">
                  <c:v>-1.3705335291238374E-2</c:v>
                </c:pt>
                <c:pt idx="67">
                  <c:v>-1.747163695299838E-2</c:v>
                </c:pt>
                <c:pt idx="68">
                  <c:v>-2.3818045748869292E-2</c:v>
                </c:pt>
                <c:pt idx="69">
                  <c:v>-2.3261750534477807E-2</c:v>
                </c:pt>
                <c:pt idx="70">
                  <c:v>-1.4720069710266704E-2</c:v>
                </c:pt>
                <c:pt idx="71">
                  <c:v>-2.0095309180685538E-2</c:v>
                </c:pt>
                <c:pt idx="72">
                  <c:v>-2.3670458038733477E-2</c:v>
                </c:pt>
                <c:pt idx="73">
                  <c:v>-2.5171717171717171E-2</c:v>
                </c:pt>
                <c:pt idx="74">
                  <c:v>-2.3161365555510877E-2</c:v>
                </c:pt>
                <c:pt idx="75">
                  <c:v>-1.8180301893086483E-2</c:v>
                </c:pt>
                <c:pt idx="76">
                  <c:v>-2.6009457984721717E-2</c:v>
                </c:pt>
                <c:pt idx="77">
                  <c:v>-2.6619343389529725E-2</c:v>
                </c:pt>
                <c:pt idx="78">
                  <c:v>-2.6725838264299803E-2</c:v>
                </c:pt>
                <c:pt idx="79">
                  <c:v>-2.2591055786076533E-2</c:v>
                </c:pt>
                <c:pt idx="80">
                  <c:v>-1.667649739932436E-2</c:v>
                </c:pt>
                <c:pt idx="81">
                  <c:v>-2.7579567334919015E-2</c:v>
                </c:pt>
                <c:pt idx="82">
                  <c:v>-2.8981992360395319E-2</c:v>
                </c:pt>
                <c:pt idx="83">
                  <c:v>-3.1606557377049177E-2</c:v>
                </c:pt>
                <c:pt idx="84">
                  <c:v>-3.2843560933448576E-2</c:v>
                </c:pt>
                <c:pt idx="85">
                  <c:v>-2.0786516853932586E-2</c:v>
                </c:pt>
                <c:pt idx="86">
                  <c:v>-3.1689240991566572E-2</c:v>
                </c:pt>
                <c:pt idx="87">
                  <c:v>-2.799922224382656E-2</c:v>
                </c:pt>
                <c:pt idx="88">
                  <c:v>-2.2404863769421302E-2</c:v>
                </c:pt>
                <c:pt idx="89">
                  <c:v>-2.4637681159420291E-2</c:v>
                </c:pt>
                <c:pt idx="90">
                  <c:v>-4.2367601246105918E-2</c:v>
                </c:pt>
                <c:pt idx="91">
                  <c:v>-5.6204379562043792E-2</c:v>
                </c:pt>
                <c:pt idx="92">
                  <c:v>-3.2579185520361993E-2</c:v>
                </c:pt>
                <c:pt idx="93">
                  <c:v>-6.1337209302325578E-2</c:v>
                </c:pt>
                <c:pt idx="94">
                  <c:v>-3.6900369003690037E-2</c:v>
                </c:pt>
                <c:pt idx="95">
                  <c:v>-6.183574879227053E-2</c:v>
                </c:pt>
                <c:pt idx="96">
                  <c:v>-6.3750000000000001E-2</c:v>
                </c:pt>
                <c:pt idx="97">
                  <c:v>-3.8524590163934426E-2</c:v>
                </c:pt>
                <c:pt idx="98">
                  <c:v>-9.662921348314607E-2</c:v>
                </c:pt>
                <c:pt idx="99">
                  <c:v>-7.6923076923076927E-2</c:v>
                </c:pt>
                <c:pt idx="100">
                  <c:v>-1.4925373134328358E-2</c:v>
                </c:pt>
              </c:numCache>
            </c:numRef>
          </c:val>
          <c:smooth val="0"/>
          <c:extLst>
            <c:ext xmlns:c16="http://schemas.microsoft.com/office/drawing/2014/chart" uri="{C3380CC4-5D6E-409C-BE32-E72D297353CC}">
              <c16:uniqueId val="{00000001-591C-419C-B8B8-429B1D6BF090}"/>
            </c:ext>
          </c:extLst>
        </c:ser>
        <c:ser>
          <c:idx val="2"/>
          <c:order val="1"/>
          <c:tx>
            <c:strRef>
              <c:f>'B - working'!$P$5:$Q$5</c:f>
              <c:strCache>
                <c:ptCount val="1"/>
                <c:pt idx="0">
                  <c:v>2018 Males</c:v>
                </c:pt>
              </c:strCache>
            </c:strRef>
          </c:tx>
          <c:spPr>
            <a:ln w="15875" cap="rnd">
              <a:solidFill>
                <a:srgbClr val="1C655F"/>
              </a:solidFill>
              <a:prstDash val="sysDash"/>
              <a:round/>
            </a:ln>
            <a:effectLst/>
          </c:spPr>
          <c:marker>
            <c:symbol val="none"/>
          </c:marker>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'B - working'!$Q$6:$Q$106</c:f>
              <c:numCache>
                <c:formatCode>0.0%</c:formatCode>
                <c:ptCount val="101"/>
                <c:pt idx="0">
                  <c:v>4.3977340488968392E-3</c:v>
                </c:pt>
                <c:pt idx="1">
                  <c:v>-1.1937722483909244E-2</c:v>
                </c:pt>
                <c:pt idx="2">
                  <c:v>-6.3378341140810143E-3</c:v>
                </c:pt>
                <c:pt idx="3">
                  <c:v>-8.4311851447296561E-3</c:v>
                </c:pt>
                <c:pt idx="4">
                  <c:v>-2.3980005403944878E-3</c:v>
                </c:pt>
                <c:pt idx="5">
                  <c:v>-6.9965017491254377E-4</c:v>
                </c:pt>
                <c:pt idx="6">
                  <c:v>7.7411863368061153E-4</c:v>
                </c:pt>
                <c:pt idx="7">
                  <c:v>-2.8998740554156171E-2</c:v>
                </c:pt>
                <c:pt idx="8">
                  <c:v>1.7495518225881416E-2</c:v>
                </c:pt>
                <c:pt idx="9">
                  <c:v>8.4017320493763332E-4</c:v>
                </c:pt>
                <c:pt idx="10">
                  <c:v>9.7355184163556714E-4</c:v>
                </c:pt>
                <c:pt idx="11">
                  <c:v>1.1346851080972203E-2</c:v>
                </c:pt>
                <c:pt idx="12">
                  <c:v>4.9225473321858866E-3</c:v>
                </c:pt>
                <c:pt idx="13">
                  <c:v>-1.8897096718776842E-3</c:v>
                </c:pt>
                <c:pt idx="14">
                  <c:v>6.1035498807352319E-3</c:v>
                </c:pt>
                <c:pt idx="15">
                  <c:v>7.1779923483330293E-3</c:v>
                </c:pt>
                <c:pt idx="16">
                  <c:v>3.7009893733968486E-3</c:v>
                </c:pt>
                <c:pt idx="17">
                  <c:v>-1.1642221518764729E-2</c:v>
                </c:pt>
                <c:pt idx="18">
                  <c:v>-1.3405542740614449E-2</c:v>
                </c:pt>
                <c:pt idx="19">
                  <c:v>-1.0827197921177999E-2</c:v>
                </c:pt>
                <c:pt idx="20">
                  <c:v>-2.8900877400995967E-2</c:v>
                </c:pt>
                <c:pt idx="21">
                  <c:v>-2.4289889617207232E-2</c:v>
                </c:pt>
                <c:pt idx="22">
                  <c:v>-3.2889760470654152E-2</c:v>
                </c:pt>
                <c:pt idx="23">
                  <c:v>-2.0021162842503899E-2</c:v>
                </c:pt>
                <c:pt idx="24">
                  <c:v>-1.5611802849903277E-2</c:v>
                </c:pt>
                <c:pt idx="25">
                  <c:v>-1.9570160242529232E-2</c:v>
                </c:pt>
                <c:pt idx="26">
                  <c:v>-4.040946896992962E-2</c:v>
                </c:pt>
                <c:pt idx="27">
                  <c:v>-4.424239345761162E-2</c:v>
                </c:pt>
                <c:pt idx="28">
                  <c:v>-3.6378056840713817E-2</c:v>
                </c:pt>
                <c:pt idx="29">
                  <c:v>-2.1895267191938683E-2</c:v>
                </c:pt>
                <c:pt idx="30">
                  <c:v>5.9824015452301753E-3</c:v>
                </c:pt>
                <c:pt idx="31">
                  <c:v>3.3250509506128033E-2</c:v>
                </c:pt>
                <c:pt idx="32">
                  <c:v>3.3501772802144114E-2</c:v>
                </c:pt>
                <c:pt idx="33">
                  <c:v>1.1300079899554845E-2</c:v>
                </c:pt>
                <c:pt idx="34">
                  <c:v>1.9921725568666688E-2</c:v>
                </c:pt>
                <c:pt idx="35">
                  <c:v>2.5099113805970148E-2</c:v>
                </c:pt>
                <c:pt idx="36">
                  <c:v>2.6752954092393033E-2</c:v>
                </c:pt>
                <c:pt idx="37">
                  <c:v>3.8631825679312441E-2</c:v>
                </c:pt>
                <c:pt idx="38">
                  <c:v>3.8834666039510815E-2</c:v>
                </c:pt>
                <c:pt idx="39">
                  <c:v>3.8245286989987672E-2</c:v>
                </c:pt>
                <c:pt idx="40">
                  <c:v>3.6330638508496944E-2</c:v>
                </c:pt>
                <c:pt idx="41">
                  <c:v>2.4867724867724868E-2</c:v>
                </c:pt>
                <c:pt idx="42">
                  <c:v>3.1218209562563579E-2</c:v>
                </c:pt>
                <c:pt idx="43">
                  <c:v>3.9123780371149802E-2</c:v>
                </c:pt>
                <c:pt idx="44">
                  <c:v>3.1944616912951695E-2</c:v>
                </c:pt>
                <c:pt idx="45">
                  <c:v>3.4099920697858839E-2</c:v>
                </c:pt>
                <c:pt idx="46">
                  <c:v>3.665141862879915E-2</c:v>
                </c:pt>
                <c:pt idx="47">
                  <c:v>5.0051711937292472E-2</c:v>
                </c:pt>
                <c:pt idx="48">
                  <c:v>5.3056167400881059E-2</c:v>
                </c:pt>
                <c:pt idx="49">
                  <c:v>4.7753774557761974E-2</c:v>
                </c:pt>
                <c:pt idx="50">
                  <c:v>5.6664068589243957E-2</c:v>
                </c:pt>
                <c:pt idx="51">
                  <c:v>6.4465208646281538E-2</c:v>
                </c:pt>
                <c:pt idx="52">
                  <c:v>4.0345970582142114E-2</c:v>
                </c:pt>
                <c:pt idx="53">
                  <c:v>4.888247299517149E-2</c:v>
                </c:pt>
                <c:pt idx="54">
                  <c:v>3.9712017909840233E-2</c:v>
                </c:pt>
                <c:pt idx="55">
                  <c:v>3.9259033389236163E-2</c:v>
                </c:pt>
                <c:pt idx="56">
                  <c:v>3.2233921750800039E-2</c:v>
                </c:pt>
                <c:pt idx="57">
                  <c:v>3.6645880323736238E-2</c:v>
                </c:pt>
                <c:pt idx="58">
                  <c:v>3.2219178082191782E-2</c:v>
                </c:pt>
                <c:pt idx="59">
                  <c:v>3.7243114777016639E-2</c:v>
                </c:pt>
                <c:pt idx="60">
                  <c:v>3.1527263330174866E-2</c:v>
                </c:pt>
                <c:pt idx="61">
                  <c:v>2.062311913613029E-2</c:v>
                </c:pt>
                <c:pt idx="62">
                  <c:v>2.7888081128963283E-2</c:v>
                </c:pt>
                <c:pt idx="63">
                  <c:v>2.035426731078905E-2</c:v>
                </c:pt>
                <c:pt idx="64">
                  <c:v>2.0661157024793389E-2</c:v>
                </c:pt>
                <c:pt idx="65">
                  <c:v>1.6667782314746638E-2</c:v>
                </c:pt>
                <c:pt idx="66">
                  <c:v>1.2626438786187653E-2</c:v>
                </c:pt>
                <c:pt idx="67">
                  <c:v>-5.5889339108565039E-4</c:v>
                </c:pt>
                <c:pt idx="68">
                  <c:v>-5.3221093641296789E-3</c:v>
                </c:pt>
                <c:pt idx="69">
                  <c:v>-8.0783774492952896E-3</c:v>
                </c:pt>
                <c:pt idx="70">
                  <c:v>-4.3509055954669635E-3</c:v>
                </c:pt>
                <c:pt idx="71">
                  <c:v>-6.793263610224652E-3</c:v>
                </c:pt>
                <c:pt idx="72">
                  <c:v>-1.7212069698257542E-2</c:v>
                </c:pt>
                <c:pt idx="73">
                  <c:v>-1.3529737717029922E-2</c:v>
                </c:pt>
                <c:pt idx="74">
                  <c:v>-1.6185816835078415E-2</c:v>
                </c:pt>
                <c:pt idx="75">
                  <c:v>-1.3915211970074812E-2</c:v>
                </c:pt>
                <c:pt idx="76">
                  <c:v>-1.0097610232245036E-2</c:v>
                </c:pt>
                <c:pt idx="77">
                  <c:v>-2.1083583583583584E-2</c:v>
                </c:pt>
                <c:pt idx="78">
                  <c:v>-2.5956198914332065E-2</c:v>
                </c:pt>
                <c:pt idx="79">
                  <c:v>-2.3360168932295103E-2</c:v>
                </c:pt>
                <c:pt idx="80">
                  <c:v>-1.9810990549527476E-2</c:v>
                </c:pt>
                <c:pt idx="81">
                  <c:v>-2.2125297383029343E-2</c:v>
                </c:pt>
                <c:pt idx="82">
                  <c:v>-2.6451391274476124E-2</c:v>
                </c:pt>
                <c:pt idx="83">
                  <c:v>-3.1820749388062515E-2</c:v>
                </c:pt>
                <c:pt idx="84">
                  <c:v>-3.1539888682745827E-2</c:v>
                </c:pt>
                <c:pt idx="85">
                  <c:v>-2.5924560756849735E-2</c:v>
                </c:pt>
                <c:pt idx="86">
                  <c:v>-3.535911602209945E-2</c:v>
                </c:pt>
                <c:pt idx="87">
                  <c:v>-2.7459954233409609E-2</c:v>
                </c:pt>
                <c:pt idx="88">
                  <c:v>-3.3231396534148826E-2</c:v>
                </c:pt>
                <c:pt idx="89">
                  <c:v>-3.3985330073349633E-2</c:v>
                </c:pt>
                <c:pt idx="90">
                  <c:v>-8.2926829268292687E-2</c:v>
                </c:pt>
                <c:pt idx="91">
                  <c:v>-7.093023255813953E-2</c:v>
                </c:pt>
                <c:pt idx="92">
                  <c:v>-8.3743842364532015E-2</c:v>
                </c:pt>
                <c:pt idx="93">
                  <c:v>-0.15454545454545454</c:v>
                </c:pt>
                <c:pt idx="94">
                  <c:v>-0.1</c:v>
                </c:pt>
                <c:pt idx="95">
                  <c:v>-0.11917808219178082</c:v>
                </c:pt>
                <c:pt idx="96">
                  <c:v>-0.12</c:v>
                </c:pt>
                <c:pt idx="97">
                  <c:v>-0.11891891891891893</c:v>
                </c:pt>
                <c:pt idx="98">
                  <c:v>-0.2</c:v>
                </c:pt>
                <c:pt idx="99">
                  <c:v>-0.11</c:v>
                </c:pt>
                <c:pt idx="100">
                  <c:v>-0.18</c:v>
                </c:pt>
              </c:numCache>
            </c:numRef>
          </c:val>
          <c:smooth val="0"/>
          <c:extLst>
            <c:ext xmlns:c16="http://schemas.microsoft.com/office/drawing/2014/chart" uri="{C3380CC4-5D6E-409C-BE32-E72D297353CC}">
              <c16:uniqueId val="{00000000-591C-419C-B8B8-429B1D6BF090}"/>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rgbClr val="1C655F">
                  <a:alpha val="5000"/>
                </a:srgb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Age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Percentage Difference ((ABPE - MYE) / MYE)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GB"/>
              <a:t>Percentage difference between ABPE and MYE by council area, 2016 – 2018</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23421129430683"/>
          <c:y val="8.5856465832519352E-2"/>
          <c:w val="0.73997385000623905"/>
          <c:h val="0.79699478765770126"/>
        </c:manualLayout>
      </c:layout>
      <c:barChart>
        <c:barDir val="bar"/>
        <c:grouping val="clustered"/>
        <c:varyColors val="0"/>
        <c:ser>
          <c:idx val="0"/>
          <c:order val="0"/>
          <c:tx>
            <c:strRef>
              <c:f>'C - working'!$B$4</c:f>
              <c:strCache>
                <c:ptCount val="1"/>
                <c:pt idx="0">
                  <c:v>2016</c:v>
                </c:pt>
              </c:strCache>
            </c:strRef>
          </c:tx>
          <c:spPr>
            <a:solidFill>
              <a:srgbClr val="8ADED6"/>
            </a:solidFill>
            <a:ln>
              <a:noFill/>
            </a:ln>
            <a:effectLst/>
          </c:spPr>
          <c:invertIfNegative val="0"/>
          <c:cat>
            <c:strRef>
              <c:f>'C - working'!$A$5:$A$36</c:f>
              <c:strCache>
                <c:ptCount val="32"/>
                <c:pt idx="0">
                  <c:v>Orkney Islands</c:v>
                </c:pt>
                <c:pt idx="1">
                  <c:v>Moray</c:v>
                </c:pt>
                <c:pt idx="2">
                  <c:v>Shetland Islands</c:v>
                </c:pt>
                <c:pt idx="3">
                  <c:v>Aberdeen City</c:v>
                </c:pt>
                <c:pt idx="4">
                  <c:v>Na h-Eileanan Siar</c:v>
                </c:pt>
                <c:pt idx="5">
                  <c:v>City of Edinburgh</c:v>
                </c:pt>
                <c:pt idx="6">
                  <c:v>Perth and Kinross</c:v>
                </c:pt>
                <c:pt idx="7">
                  <c:v>Highland</c:v>
                </c:pt>
                <c:pt idx="8">
                  <c:v>Stirling</c:v>
                </c:pt>
                <c:pt idx="9">
                  <c:v>Aberdeenshire</c:v>
                </c:pt>
                <c:pt idx="10">
                  <c:v>Scottish Borders</c:v>
                </c:pt>
                <c:pt idx="11">
                  <c:v>East Lothian</c:v>
                </c:pt>
                <c:pt idx="12">
                  <c:v>Falkirk</c:v>
                </c:pt>
                <c:pt idx="13">
                  <c:v>Renfrewshire</c:v>
                </c:pt>
                <c:pt idx="14">
                  <c:v>Dumfries and Galloway</c:v>
                </c:pt>
                <c:pt idx="15">
                  <c:v>Fife</c:v>
                </c:pt>
                <c:pt idx="16">
                  <c:v>West Lothian</c:v>
                </c:pt>
                <c:pt idx="17">
                  <c:v>East Ayrshire</c:v>
                </c:pt>
                <c:pt idx="18">
                  <c:v>Angus</c:v>
                </c:pt>
                <c:pt idx="19">
                  <c:v>Dundee City</c:v>
                </c:pt>
                <c:pt idx="20">
                  <c:v>East Renfrewshire</c:v>
                </c:pt>
                <c:pt idx="21">
                  <c:v>North Lanarkshire</c:v>
                </c:pt>
                <c:pt idx="22">
                  <c:v>Midlothian</c:v>
                </c:pt>
                <c:pt idx="23">
                  <c:v>South Ayrshire</c:v>
                </c:pt>
                <c:pt idx="24">
                  <c:v>Argyll and Bute</c:v>
                </c:pt>
                <c:pt idx="25">
                  <c:v>Inverclyde</c:v>
                </c:pt>
                <c:pt idx="26">
                  <c:v>Glasgow City</c:v>
                </c:pt>
                <c:pt idx="27">
                  <c:v>North Ayrshire</c:v>
                </c:pt>
                <c:pt idx="28">
                  <c:v>South Lanarkshire</c:v>
                </c:pt>
                <c:pt idx="29">
                  <c:v>East Dunbartonshire</c:v>
                </c:pt>
                <c:pt idx="30">
                  <c:v>Clackmannanshire</c:v>
                </c:pt>
                <c:pt idx="31">
                  <c:v>West Dunbartonshire</c:v>
                </c:pt>
              </c:strCache>
            </c:strRef>
          </c:cat>
          <c:val>
            <c:numRef>
              <c:f>'C - working'!$B$5:$B$36</c:f>
              <c:numCache>
                <c:formatCode>0.0%</c:formatCode>
                <c:ptCount val="32"/>
                <c:pt idx="0">
                  <c:v>-5.1624713958810069E-2</c:v>
                </c:pt>
                <c:pt idx="1">
                  <c:v>-4.4696575413760799E-2</c:v>
                </c:pt>
                <c:pt idx="2">
                  <c:v>-2.7844827586206898E-2</c:v>
                </c:pt>
                <c:pt idx="3">
                  <c:v>-2.6331360946745562E-2</c:v>
                </c:pt>
                <c:pt idx="4">
                  <c:v>-3.0260223048327137E-2</c:v>
                </c:pt>
                <c:pt idx="5">
                  <c:v>-1.5481988287950785E-2</c:v>
                </c:pt>
                <c:pt idx="6">
                  <c:v>-1.7168834616405629E-2</c:v>
                </c:pt>
                <c:pt idx="7">
                  <c:v>-1.6092345700046855E-2</c:v>
                </c:pt>
                <c:pt idx="8">
                  <c:v>-1.4037333333333334E-2</c:v>
                </c:pt>
                <c:pt idx="9">
                  <c:v>-6.2206796597887026E-3</c:v>
                </c:pt>
                <c:pt idx="10">
                  <c:v>-7.098576792106872E-3</c:v>
                </c:pt>
                <c:pt idx="11">
                  <c:v>-4.6402151983860121E-3</c:v>
                </c:pt>
                <c:pt idx="12">
                  <c:v>-2.7983435813778391E-3</c:v>
                </c:pt>
                <c:pt idx="13">
                  <c:v>5.0417779798783606E-3</c:v>
                </c:pt>
                <c:pt idx="14">
                  <c:v>2.9895666131621187E-3</c:v>
                </c:pt>
                <c:pt idx="15">
                  <c:v>4.576998892879324E-3</c:v>
                </c:pt>
                <c:pt idx="16">
                  <c:v>2.9589740742796871E-3</c:v>
                </c:pt>
                <c:pt idx="17">
                  <c:v>5.8265139116202942E-3</c:v>
                </c:pt>
                <c:pt idx="18">
                  <c:v>3.4328870580157913E-3</c:v>
                </c:pt>
                <c:pt idx="19">
                  <c:v>1.2457004114116139E-2</c:v>
                </c:pt>
                <c:pt idx="20">
                  <c:v>6.8329602387805135E-3</c:v>
                </c:pt>
                <c:pt idx="21">
                  <c:v>9.4434131824744395E-3</c:v>
                </c:pt>
                <c:pt idx="22">
                  <c:v>8.5091976074935117E-3</c:v>
                </c:pt>
                <c:pt idx="23">
                  <c:v>1.0865119587445541E-2</c:v>
                </c:pt>
                <c:pt idx="24">
                  <c:v>1.1936187306323884E-3</c:v>
                </c:pt>
                <c:pt idx="25">
                  <c:v>1.476755937342092E-2</c:v>
                </c:pt>
                <c:pt idx="26">
                  <c:v>1.7263075747475896E-2</c:v>
                </c:pt>
                <c:pt idx="27">
                  <c:v>2.0891897858562072E-2</c:v>
                </c:pt>
                <c:pt idx="28">
                  <c:v>2.4008199306212553E-2</c:v>
                </c:pt>
                <c:pt idx="29">
                  <c:v>2.8240654640133905E-2</c:v>
                </c:pt>
                <c:pt idx="30">
                  <c:v>2.5374878286270691E-2</c:v>
                </c:pt>
                <c:pt idx="31">
                  <c:v>3.2873358557756513E-2</c:v>
                </c:pt>
              </c:numCache>
            </c:numRef>
          </c:val>
          <c:extLst>
            <c:ext xmlns:c16="http://schemas.microsoft.com/office/drawing/2014/chart" uri="{C3380CC4-5D6E-409C-BE32-E72D297353CC}">
              <c16:uniqueId val="{00000000-F74A-496E-967A-D6F9417592F9}"/>
            </c:ext>
          </c:extLst>
        </c:ser>
        <c:ser>
          <c:idx val="1"/>
          <c:order val="1"/>
          <c:tx>
            <c:strRef>
              <c:f>'C - working'!$C$4</c:f>
              <c:strCache>
                <c:ptCount val="1"/>
                <c:pt idx="0">
                  <c:v>2017</c:v>
                </c:pt>
              </c:strCache>
            </c:strRef>
          </c:tx>
          <c:spPr>
            <a:solidFill>
              <a:srgbClr val="2DA197"/>
            </a:solidFill>
            <a:ln>
              <a:noFill/>
            </a:ln>
            <a:effectLst/>
          </c:spPr>
          <c:invertIfNegative val="0"/>
          <c:cat>
            <c:strRef>
              <c:f>'C - working'!$A$5:$A$36</c:f>
              <c:strCache>
                <c:ptCount val="32"/>
                <c:pt idx="0">
                  <c:v>Orkney Islands</c:v>
                </c:pt>
                <c:pt idx="1">
                  <c:v>Moray</c:v>
                </c:pt>
                <c:pt idx="2">
                  <c:v>Shetland Islands</c:v>
                </c:pt>
                <c:pt idx="3">
                  <c:v>Aberdeen City</c:v>
                </c:pt>
                <c:pt idx="4">
                  <c:v>Na h-Eileanan Siar</c:v>
                </c:pt>
                <c:pt idx="5">
                  <c:v>City of Edinburgh</c:v>
                </c:pt>
                <c:pt idx="6">
                  <c:v>Perth and Kinross</c:v>
                </c:pt>
                <c:pt idx="7">
                  <c:v>Highland</c:v>
                </c:pt>
                <c:pt idx="8">
                  <c:v>Stirling</c:v>
                </c:pt>
                <c:pt idx="9">
                  <c:v>Aberdeenshire</c:v>
                </c:pt>
                <c:pt idx="10">
                  <c:v>Scottish Borders</c:v>
                </c:pt>
                <c:pt idx="11">
                  <c:v>East Lothian</c:v>
                </c:pt>
                <c:pt idx="12">
                  <c:v>Falkirk</c:v>
                </c:pt>
                <c:pt idx="13">
                  <c:v>Renfrewshire</c:v>
                </c:pt>
                <c:pt idx="14">
                  <c:v>Dumfries and Galloway</c:v>
                </c:pt>
                <c:pt idx="15">
                  <c:v>Fife</c:v>
                </c:pt>
                <c:pt idx="16">
                  <c:v>West Lothian</c:v>
                </c:pt>
                <c:pt idx="17">
                  <c:v>East Ayrshire</c:v>
                </c:pt>
                <c:pt idx="18">
                  <c:v>Angus</c:v>
                </c:pt>
                <c:pt idx="19">
                  <c:v>Dundee City</c:v>
                </c:pt>
                <c:pt idx="20">
                  <c:v>East Renfrewshire</c:v>
                </c:pt>
                <c:pt idx="21">
                  <c:v>North Lanarkshire</c:v>
                </c:pt>
                <c:pt idx="22">
                  <c:v>Midlothian</c:v>
                </c:pt>
                <c:pt idx="23">
                  <c:v>South Ayrshire</c:v>
                </c:pt>
                <c:pt idx="24">
                  <c:v>Argyll and Bute</c:v>
                </c:pt>
                <c:pt idx="25">
                  <c:v>Inverclyde</c:v>
                </c:pt>
                <c:pt idx="26">
                  <c:v>Glasgow City</c:v>
                </c:pt>
                <c:pt idx="27">
                  <c:v>North Ayrshire</c:v>
                </c:pt>
                <c:pt idx="28">
                  <c:v>South Lanarkshire</c:v>
                </c:pt>
                <c:pt idx="29">
                  <c:v>East Dunbartonshire</c:v>
                </c:pt>
                <c:pt idx="30">
                  <c:v>Clackmannanshire</c:v>
                </c:pt>
                <c:pt idx="31">
                  <c:v>West Dunbartonshire</c:v>
                </c:pt>
              </c:strCache>
            </c:strRef>
          </c:cat>
          <c:val>
            <c:numRef>
              <c:f>'C - working'!$C$5:$C$36</c:f>
              <c:numCache>
                <c:formatCode>0.0%</c:formatCode>
                <c:ptCount val="32"/>
                <c:pt idx="0">
                  <c:v>-4.6454545454545457E-2</c:v>
                </c:pt>
                <c:pt idx="1">
                  <c:v>-3.2397160158697015E-2</c:v>
                </c:pt>
                <c:pt idx="2">
                  <c:v>-2.3396880415944541E-2</c:v>
                </c:pt>
                <c:pt idx="3">
                  <c:v>-1.5922202797202797E-2</c:v>
                </c:pt>
                <c:pt idx="4">
                  <c:v>-3.62152133580705E-2</c:v>
                </c:pt>
                <c:pt idx="5">
                  <c:v>-1.9859316848853295E-2</c:v>
                </c:pt>
                <c:pt idx="6">
                  <c:v>-2.0463269358041034E-2</c:v>
                </c:pt>
                <c:pt idx="7">
                  <c:v>-1.117867165575304E-2</c:v>
                </c:pt>
                <c:pt idx="8">
                  <c:v>-1.2819148936170213E-2</c:v>
                </c:pt>
                <c:pt idx="9">
                  <c:v>-3.2964094728800612E-3</c:v>
                </c:pt>
                <c:pt idx="10">
                  <c:v>-4.6513649800034775E-3</c:v>
                </c:pt>
                <c:pt idx="11">
                  <c:v>-1.2523845860358642E-2</c:v>
                </c:pt>
                <c:pt idx="12">
                  <c:v>-5.5767189158808465E-3</c:v>
                </c:pt>
                <c:pt idx="13">
                  <c:v>4.7672906181077867E-3</c:v>
                </c:pt>
                <c:pt idx="14">
                  <c:v>3.9812332439678284E-3</c:v>
                </c:pt>
                <c:pt idx="15">
                  <c:v>-2.2457661344605691E-2</c:v>
                </c:pt>
                <c:pt idx="16">
                  <c:v>-1.9965804423363299E-3</c:v>
                </c:pt>
                <c:pt idx="17">
                  <c:v>6.142365097588978E-3</c:v>
                </c:pt>
                <c:pt idx="18">
                  <c:v>2.9239766081871346E-4</c:v>
                </c:pt>
                <c:pt idx="19">
                  <c:v>1.0718848766054737E-2</c:v>
                </c:pt>
                <c:pt idx="20">
                  <c:v>4.3900379907133814E-3</c:v>
                </c:pt>
                <c:pt idx="21">
                  <c:v>1.197787975055889E-2</c:v>
                </c:pt>
                <c:pt idx="22">
                  <c:v>-1.2432012432012432E-3</c:v>
                </c:pt>
                <c:pt idx="23">
                  <c:v>8.8835640752573664E-3</c:v>
                </c:pt>
                <c:pt idx="24">
                  <c:v>9.676304573205851E-3</c:v>
                </c:pt>
                <c:pt idx="25">
                  <c:v>2.0162519045200611E-2</c:v>
                </c:pt>
                <c:pt idx="26">
                  <c:v>1.4790183891018003E-2</c:v>
                </c:pt>
                <c:pt idx="27">
                  <c:v>2.0104573238088223E-2</c:v>
                </c:pt>
                <c:pt idx="28">
                  <c:v>2.5319797592482006E-2</c:v>
                </c:pt>
                <c:pt idx="29">
                  <c:v>2.3527235734763709E-2</c:v>
                </c:pt>
                <c:pt idx="30">
                  <c:v>2.0719144800777453E-2</c:v>
                </c:pt>
                <c:pt idx="31">
                  <c:v>3.8913067737975669E-2</c:v>
                </c:pt>
              </c:numCache>
            </c:numRef>
          </c:val>
          <c:extLst>
            <c:ext xmlns:c16="http://schemas.microsoft.com/office/drawing/2014/chart" uri="{C3380CC4-5D6E-409C-BE32-E72D297353CC}">
              <c16:uniqueId val="{00000001-F74A-496E-967A-D6F9417592F9}"/>
            </c:ext>
          </c:extLst>
        </c:ser>
        <c:ser>
          <c:idx val="2"/>
          <c:order val="2"/>
          <c:tx>
            <c:strRef>
              <c:f>'C - working'!$D$4</c:f>
              <c:strCache>
                <c:ptCount val="1"/>
                <c:pt idx="0">
                  <c:v>2018</c:v>
                </c:pt>
              </c:strCache>
            </c:strRef>
          </c:tx>
          <c:spPr>
            <a:solidFill>
              <a:srgbClr val="1C655F"/>
            </a:solidFill>
            <a:ln>
              <a:noFill/>
            </a:ln>
            <a:effectLst/>
          </c:spPr>
          <c:invertIfNegative val="0"/>
          <c:cat>
            <c:strRef>
              <c:f>'C - working'!$A$5:$A$36</c:f>
              <c:strCache>
                <c:ptCount val="32"/>
                <c:pt idx="0">
                  <c:v>Orkney Islands</c:v>
                </c:pt>
                <c:pt idx="1">
                  <c:v>Moray</c:v>
                </c:pt>
                <c:pt idx="2">
                  <c:v>Shetland Islands</c:v>
                </c:pt>
                <c:pt idx="3">
                  <c:v>Aberdeen City</c:v>
                </c:pt>
                <c:pt idx="4">
                  <c:v>Na h-Eileanan Siar</c:v>
                </c:pt>
                <c:pt idx="5">
                  <c:v>City of Edinburgh</c:v>
                </c:pt>
                <c:pt idx="6">
                  <c:v>Perth and Kinross</c:v>
                </c:pt>
                <c:pt idx="7">
                  <c:v>Highland</c:v>
                </c:pt>
                <c:pt idx="8">
                  <c:v>Stirling</c:v>
                </c:pt>
                <c:pt idx="9">
                  <c:v>Aberdeenshire</c:v>
                </c:pt>
                <c:pt idx="10">
                  <c:v>Scottish Borders</c:v>
                </c:pt>
                <c:pt idx="11">
                  <c:v>East Lothian</c:v>
                </c:pt>
                <c:pt idx="12">
                  <c:v>Falkirk</c:v>
                </c:pt>
                <c:pt idx="13">
                  <c:v>Renfrewshire</c:v>
                </c:pt>
                <c:pt idx="14">
                  <c:v>Dumfries and Galloway</c:v>
                </c:pt>
                <c:pt idx="15">
                  <c:v>Fife</c:v>
                </c:pt>
                <c:pt idx="16">
                  <c:v>West Lothian</c:v>
                </c:pt>
                <c:pt idx="17">
                  <c:v>East Ayrshire</c:v>
                </c:pt>
                <c:pt idx="18">
                  <c:v>Angus</c:v>
                </c:pt>
                <c:pt idx="19">
                  <c:v>Dundee City</c:v>
                </c:pt>
                <c:pt idx="20">
                  <c:v>East Renfrewshire</c:v>
                </c:pt>
                <c:pt idx="21">
                  <c:v>North Lanarkshire</c:v>
                </c:pt>
                <c:pt idx="22">
                  <c:v>Midlothian</c:v>
                </c:pt>
                <c:pt idx="23">
                  <c:v>South Ayrshire</c:v>
                </c:pt>
                <c:pt idx="24">
                  <c:v>Argyll and Bute</c:v>
                </c:pt>
                <c:pt idx="25">
                  <c:v>Inverclyde</c:v>
                </c:pt>
                <c:pt idx="26">
                  <c:v>Glasgow City</c:v>
                </c:pt>
                <c:pt idx="27">
                  <c:v>North Ayrshire</c:v>
                </c:pt>
                <c:pt idx="28">
                  <c:v>South Lanarkshire</c:v>
                </c:pt>
                <c:pt idx="29">
                  <c:v>East Dunbartonshire</c:v>
                </c:pt>
                <c:pt idx="30">
                  <c:v>Clackmannanshire</c:v>
                </c:pt>
                <c:pt idx="31">
                  <c:v>West Dunbartonshire</c:v>
                </c:pt>
              </c:strCache>
            </c:strRef>
          </c:cat>
          <c:val>
            <c:numRef>
              <c:f>'C - working'!$D$5:$D$36</c:f>
              <c:numCache>
                <c:formatCode>0.0%</c:formatCode>
                <c:ptCount val="32"/>
                <c:pt idx="0">
                  <c:v>-4.5290671473636773E-2</c:v>
                </c:pt>
                <c:pt idx="1">
                  <c:v>-3.2799413735343383E-2</c:v>
                </c:pt>
                <c:pt idx="2">
                  <c:v>-2.7664201826881254E-2</c:v>
                </c:pt>
                <c:pt idx="3">
                  <c:v>-2.6854455967656881E-2</c:v>
                </c:pt>
                <c:pt idx="4">
                  <c:v>-2.5642937010808796E-2</c:v>
                </c:pt>
                <c:pt idx="5">
                  <c:v>-1.5525554484088717E-2</c:v>
                </c:pt>
                <c:pt idx="6">
                  <c:v>-1.1659726353361094E-2</c:v>
                </c:pt>
                <c:pt idx="7">
                  <c:v>-1.0966290226713084E-2</c:v>
                </c:pt>
                <c:pt idx="8">
                  <c:v>-1.0558676985052475E-2</c:v>
                </c:pt>
                <c:pt idx="9">
                  <c:v>-4.1725628179141014E-3</c:v>
                </c:pt>
                <c:pt idx="10">
                  <c:v>-1.3446690379109916E-3</c:v>
                </c:pt>
                <c:pt idx="11">
                  <c:v>-1.0397958219113337E-3</c:v>
                </c:pt>
                <c:pt idx="12">
                  <c:v>2.1204939503554946E-3</c:v>
                </c:pt>
                <c:pt idx="13">
                  <c:v>5.8889701333033357E-3</c:v>
                </c:pt>
                <c:pt idx="14">
                  <c:v>6.579743262316016E-3</c:v>
                </c:pt>
                <c:pt idx="15">
                  <c:v>7.007071603344895E-3</c:v>
                </c:pt>
                <c:pt idx="16">
                  <c:v>7.5656088722960363E-3</c:v>
                </c:pt>
                <c:pt idx="17">
                  <c:v>7.8545633617859486E-3</c:v>
                </c:pt>
                <c:pt idx="18">
                  <c:v>9.4277835229231305E-3</c:v>
                </c:pt>
                <c:pt idx="19">
                  <c:v>9.5865546218487398E-3</c:v>
                </c:pt>
                <c:pt idx="20">
                  <c:v>1.1852474519281286E-2</c:v>
                </c:pt>
                <c:pt idx="21">
                  <c:v>1.2358163325298372E-2</c:v>
                </c:pt>
                <c:pt idx="22">
                  <c:v>1.2458944602583753E-2</c:v>
                </c:pt>
                <c:pt idx="23">
                  <c:v>1.5859617947578855E-2</c:v>
                </c:pt>
                <c:pt idx="24">
                  <c:v>1.6995130999304428E-2</c:v>
                </c:pt>
                <c:pt idx="25">
                  <c:v>1.742802303262956E-2</c:v>
                </c:pt>
                <c:pt idx="26">
                  <c:v>1.7921169840839066E-2</c:v>
                </c:pt>
                <c:pt idx="27">
                  <c:v>2.448255470136014E-2</c:v>
                </c:pt>
                <c:pt idx="28">
                  <c:v>2.6575136355087455E-2</c:v>
                </c:pt>
                <c:pt idx="29">
                  <c:v>2.8819348287639619E-2</c:v>
                </c:pt>
                <c:pt idx="30">
                  <c:v>2.9124513618677041E-2</c:v>
                </c:pt>
                <c:pt idx="31">
                  <c:v>3.9212386401884888E-2</c:v>
                </c:pt>
              </c:numCache>
            </c:numRef>
          </c:val>
          <c:extLst>
            <c:ext xmlns:c16="http://schemas.microsoft.com/office/drawing/2014/chart" uri="{C3380CC4-5D6E-409C-BE32-E72D297353CC}">
              <c16:uniqueId val="{00000002-F74A-496E-967A-D6F9417592F9}"/>
            </c:ext>
          </c:extLst>
        </c:ser>
        <c:dLbls>
          <c:showLegendKey val="0"/>
          <c:showVal val="0"/>
          <c:showCatName val="0"/>
          <c:showSerName val="0"/>
          <c:showPercent val="0"/>
          <c:showBubbleSize val="0"/>
        </c:dLbls>
        <c:gapWidth val="182"/>
        <c:axId val="678431272"/>
        <c:axId val="678424056"/>
      </c:barChart>
      <c:catAx>
        <c:axId val="678431272"/>
        <c:scaling>
          <c:orientation val="maxMin"/>
        </c:scaling>
        <c:delete val="0"/>
        <c:axPos val="l"/>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Percentage difference between ABPE and MYE </a:t>
                </a:r>
              </a:p>
              <a:p>
                <a:pPr>
                  <a:defRPr/>
                </a:pPr>
                <a:endParaRPr lang="en-GB"/>
              </a:p>
            </c:rich>
          </c:tx>
          <c:layout>
            <c:manualLayout>
              <c:xMode val="edge"/>
              <c:yMode val="edge"/>
              <c:x val="0.42789945037868299"/>
              <c:y val="0.9319213087049232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high"/>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max"/>
        <c:crossBetween val="between"/>
      </c:valAx>
      <c:spPr>
        <a:noFill/>
        <a:ln w="25400">
          <a:noFill/>
        </a:ln>
        <a:effectLst/>
      </c:spPr>
    </c:plotArea>
    <c:legend>
      <c:legendPos val="t"/>
      <c:layout>
        <c:manualLayout>
          <c:xMode val="edge"/>
          <c:yMode val="edge"/>
          <c:x val="0.47354479781714082"/>
          <c:y val="4.594882031849145E-2"/>
          <c:w val="0.22759494095544819"/>
          <c:h val="3.12995092884682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t>Percentage difference between ABPE and MYE by council area, 2016 – 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7373117058246124"/>
          <c:y val="9.0556473829201109E-2"/>
          <c:w val="0.73997385000623905"/>
          <c:h val="0.79350244029413675"/>
        </c:manualLayout>
      </c:layout>
      <c:barChart>
        <c:barDir val="bar"/>
        <c:grouping val="stacked"/>
        <c:varyColors val="0"/>
        <c:ser>
          <c:idx val="4"/>
          <c:order val="0"/>
          <c:tx>
            <c:strRef>
              <c:f>'C - working'!$H$4</c:f>
              <c:strCache>
                <c:ptCount val="1"/>
                <c:pt idx="0">
                  <c:v>Blank</c:v>
                </c:pt>
              </c:strCache>
            </c:strRef>
          </c:tx>
          <c:spPr>
            <a:noFill/>
            <a:ln w="25400">
              <a:noFill/>
            </a:ln>
            <a:effectLst/>
          </c:spPr>
          <c:invertIfNegative val="0"/>
          <c:cat>
            <c:strRef>
              <c:f>'C - working'!$A$5:$A$36</c:f>
              <c:strCache>
                <c:ptCount val="32"/>
                <c:pt idx="0">
                  <c:v>Orkney Islands</c:v>
                </c:pt>
                <c:pt idx="1">
                  <c:v>Moray</c:v>
                </c:pt>
                <c:pt idx="2">
                  <c:v>Shetland Islands</c:v>
                </c:pt>
                <c:pt idx="3">
                  <c:v>Aberdeen City</c:v>
                </c:pt>
                <c:pt idx="4">
                  <c:v>Na h-Eileanan Siar</c:v>
                </c:pt>
                <c:pt idx="5">
                  <c:v>City of Edinburgh</c:v>
                </c:pt>
                <c:pt idx="6">
                  <c:v>Perth and Kinross</c:v>
                </c:pt>
                <c:pt idx="7">
                  <c:v>Highland</c:v>
                </c:pt>
                <c:pt idx="8">
                  <c:v>Stirling</c:v>
                </c:pt>
                <c:pt idx="9">
                  <c:v>Aberdeenshire</c:v>
                </c:pt>
                <c:pt idx="10">
                  <c:v>Scottish Borders</c:v>
                </c:pt>
                <c:pt idx="11">
                  <c:v>East Lothian</c:v>
                </c:pt>
                <c:pt idx="12">
                  <c:v>Falkirk</c:v>
                </c:pt>
                <c:pt idx="13">
                  <c:v>Renfrewshire</c:v>
                </c:pt>
                <c:pt idx="14">
                  <c:v>Dumfries and Galloway</c:v>
                </c:pt>
                <c:pt idx="15">
                  <c:v>Fife</c:v>
                </c:pt>
                <c:pt idx="16">
                  <c:v>West Lothian</c:v>
                </c:pt>
                <c:pt idx="17">
                  <c:v>East Ayrshire</c:v>
                </c:pt>
                <c:pt idx="18">
                  <c:v>Angus</c:v>
                </c:pt>
                <c:pt idx="19">
                  <c:v>Dundee City</c:v>
                </c:pt>
                <c:pt idx="20">
                  <c:v>East Renfrewshire</c:v>
                </c:pt>
                <c:pt idx="21">
                  <c:v>North Lanarkshire</c:v>
                </c:pt>
                <c:pt idx="22">
                  <c:v>Midlothian</c:v>
                </c:pt>
                <c:pt idx="23">
                  <c:v>South Ayrshire</c:v>
                </c:pt>
                <c:pt idx="24">
                  <c:v>Argyll and Bute</c:v>
                </c:pt>
                <c:pt idx="25">
                  <c:v>Inverclyde</c:v>
                </c:pt>
                <c:pt idx="26">
                  <c:v>Glasgow City</c:v>
                </c:pt>
                <c:pt idx="27">
                  <c:v>North Ayrshire</c:v>
                </c:pt>
                <c:pt idx="28">
                  <c:v>South Lanarkshire</c:v>
                </c:pt>
                <c:pt idx="29">
                  <c:v>East Dunbartonshire</c:v>
                </c:pt>
                <c:pt idx="30">
                  <c:v>Clackmannanshire</c:v>
                </c:pt>
                <c:pt idx="31">
                  <c:v>West Dunbartonshire</c:v>
                </c:pt>
              </c:strCache>
            </c:strRef>
          </c:cat>
          <c:val>
            <c:numRef>
              <c:f>'C - working'!$H$5:$H$36</c:f>
              <c:numCache>
                <c:formatCode>0.0%</c:formatCode>
                <c:ptCount val="32"/>
                <c:pt idx="0">
                  <c:v>-4.5290671473636773E-2</c:v>
                </c:pt>
                <c:pt idx="1">
                  <c:v>-3.2397160158697015E-2</c:v>
                </c:pt>
                <c:pt idx="2">
                  <c:v>-2.3396880415944541E-2</c:v>
                </c:pt>
                <c:pt idx="3">
                  <c:v>-1.5922202797202797E-2</c:v>
                </c:pt>
                <c:pt idx="4">
                  <c:v>-2.5642937010808796E-2</c:v>
                </c:pt>
                <c:pt idx="5">
                  <c:v>-1.5481988287950785E-2</c:v>
                </c:pt>
                <c:pt idx="6">
                  <c:v>-1.1659726353361094E-2</c:v>
                </c:pt>
                <c:pt idx="7">
                  <c:v>-1.0966290226713084E-2</c:v>
                </c:pt>
                <c:pt idx="8">
                  <c:v>-1.0558676985052475E-2</c:v>
                </c:pt>
                <c:pt idx="9">
                  <c:v>-3.2964094728800612E-3</c:v>
                </c:pt>
                <c:pt idx="10">
                  <c:v>-1.3446690379109916E-3</c:v>
                </c:pt>
                <c:pt idx="11">
                  <c:v>-1.0397958219113337E-3</c:v>
                </c:pt>
                <c:pt idx="12">
                  <c:v>0</c:v>
                </c:pt>
                <c:pt idx="13">
                  <c:v>4.7672906181077867E-3</c:v>
                </c:pt>
                <c:pt idx="14">
                  <c:v>2.9895666131621187E-3</c:v>
                </c:pt>
                <c:pt idx="15">
                  <c:v>0</c:v>
                </c:pt>
                <c:pt idx="16">
                  <c:v>0</c:v>
                </c:pt>
                <c:pt idx="17">
                  <c:v>5.8265139116202942E-3</c:v>
                </c:pt>
                <c:pt idx="18">
                  <c:v>2.9239766081871346E-4</c:v>
                </c:pt>
                <c:pt idx="19">
                  <c:v>9.5865546218487398E-3</c:v>
                </c:pt>
                <c:pt idx="20">
                  <c:v>4.3900379907133814E-3</c:v>
                </c:pt>
                <c:pt idx="21">
                  <c:v>9.4434131824744395E-3</c:v>
                </c:pt>
                <c:pt idx="22">
                  <c:v>0</c:v>
                </c:pt>
                <c:pt idx="23">
                  <c:v>8.8835640752573664E-3</c:v>
                </c:pt>
                <c:pt idx="24">
                  <c:v>1.1936187306323884E-3</c:v>
                </c:pt>
                <c:pt idx="25">
                  <c:v>1.476755937342092E-2</c:v>
                </c:pt>
                <c:pt idx="26">
                  <c:v>1.4790183891018003E-2</c:v>
                </c:pt>
                <c:pt idx="27">
                  <c:v>2.0104573238088223E-2</c:v>
                </c:pt>
                <c:pt idx="28">
                  <c:v>2.4008199306212553E-2</c:v>
                </c:pt>
                <c:pt idx="29">
                  <c:v>2.3527235734763709E-2</c:v>
                </c:pt>
                <c:pt idx="30">
                  <c:v>2.0719144800777453E-2</c:v>
                </c:pt>
                <c:pt idx="31">
                  <c:v>3.2873358557756513E-2</c:v>
                </c:pt>
              </c:numCache>
            </c:numRef>
          </c:val>
          <c:extLst>
            <c:ext xmlns:c16="http://schemas.microsoft.com/office/drawing/2014/chart" uri="{C3380CC4-5D6E-409C-BE32-E72D297353CC}">
              <c16:uniqueId val="{00000000-1A9D-46FF-9A79-CF41F6CCEAD0}"/>
            </c:ext>
          </c:extLst>
        </c:ser>
        <c:ser>
          <c:idx val="2"/>
          <c:order val="1"/>
          <c:tx>
            <c:strRef>
              <c:f>'C - working'!$I$4</c:f>
              <c:strCache>
                <c:ptCount val="1"/>
                <c:pt idx="0">
                  <c:v>Not Blank 1</c:v>
                </c:pt>
              </c:strCache>
            </c:strRef>
          </c:tx>
          <c:spPr>
            <a:solidFill>
              <a:srgbClr val="8ADED6"/>
            </a:solidFill>
            <a:ln>
              <a:noFill/>
            </a:ln>
            <a:effectLst/>
          </c:spPr>
          <c:invertIfNegative val="0"/>
          <c:cat>
            <c:strRef>
              <c:f>'C - working'!$A$5:$A$36</c:f>
              <c:strCache>
                <c:ptCount val="32"/>
                <c:pt idx="0">
                  <c:v>Orkney Islands</c:v>
                </c:pt>
                <c:pt idx="1">
                  <c:v>Moray</c:v>
                </c:pt>
                <c:pt idx="2">
                  <c:v>Shetland Islands</c:v>
                </c:pt>
                <c:pt idx="3">
                  <c:v>Aberdeen City</c:v>
                </c:pt>
                <c:pt idx="4">
                  <c:v>Na h-Eileanan Siar</c:v>
                </c:pt>
                <c:pt idx="5">
                  <c:v>City of Edinburgh</c:v>
                </c:pt>
                <c:pt idx="6">
                  <c:v>Perth and Kinross</c:v>
                </c:pt>
                <c:pt idx="7">
                  <c:v>Highland</c:v>
                </c:pt>
                <c:pt idx="8">
                  <c:v>Stirling</c:v>
                </c:pt>
                <c:pt idx="9">
                  <c:v>Aberdeenshire</c:v>
                </c:pt>
                <c:pt idx="10">
                  <c:v>Scottish Borders</c:v>
                </c:pt>
                <c:pt idx="11">
                  <c:v>East Lothian</c:v>
                </c:pt>
                <c:pt idx="12">
                  <c:v>Falkirk</c:v>
                </c:pt>
                <c:pt idx="13">
                  <c:v>Renfrewshire</c:v>
                </c:pt>
                <c:pt idx="14">
                  <c:v>Dumfries and Galloway</c:v>
                </c:pt>
                <c:pt idx="15">
                  <c:v>Fife</c:v>
                </c:pt>
                <c:pt idx="16">
                  <c:v>West Lothian</c:v>
                </c:pt>
                <c:pt idx="17">
                  <c:v>East Ayrshire</c:v>
                </c:pt>
                <c:pt idx="18">
                  <c:v>Angus</c:v>
                </c:pt>
                <c:pt idx="19">
                  <c:v>Dundee City</c:v>
                </c:pt>
                <c:pt idx="20">
                  <c:v>East Renfrewshire</c:v>
                </c:pt>
                <c:pt idx="21">
                  <c:v>North Lanarkshire</c:v>
                </c:pt>
                <c:pt idx="22">
                  <c:v>Midlothian</c:v>
                </c:pt>
                <c:pt idx="23">
                  <c:v>South Ayrshire</c:v>
                </c:pt>
                <c:pt idx="24">
                  <c:v>Argyll and Bute</c:v>
                </c:pt>
                <c:pt idx="25">
                  <c:v>Inverclyde</c:v>
                </c:pt>
                <c:pt idx="26">
                  <c:v>Glasgow City</c:v>
                </c:pt>
                <c:pt idx="27">
                  <c:v>North Ayrshire</c:v>
                </c:pt>
                <c:pt idx="28">
                  <c:v>South Lanarkshire</c:v>
                </c:pt>
                <c:pt idx="29">
                  <c:v>East Dunbartonshire</c:v>
                </c:pt>
                <c:pt idx="30">
                  <c:v>Clackmannanshire</c:v>
                </c:pt>
                <c:pt idx="31">
                  <c:v>West Dunbartonshire</c:v>
                </c:pt>
              </c:strCache>
            </c:strRef>
          </c:cat>
          <c:val>
            <c:numRef>
              <c:f>'C - working'!$I$5:$I$36</c:f>
              <c:numCache>
                <c:formatCode>0.0%</c:formatCode>
                <c:ptCount val="32"/>
                <c:pt idx="0">
                  <c:v>-6.3340424851732954E-3</c:v>
                </c:pt>
                <c:pt idx="1">
                  <c:v>-1.2299415255063784E-2</c:v>
                </c:pt>
                <c:pt idx="2">
                  <c:v>-4.447947170262357E-3</c:v>
                </c:pt>
                <c:pt idx="3">
                  <c:v>-1.0932253170454084E-2</c:v>
                </c:pt>
                <c:pt idx="4">
                  <c:v>-1.0572276347261704E-2</c:v>
                </c:pt>
                <c:pt idx="5">
                  <c:v>-4.37732856090251E-3</c:v>
                </c:pt>
                <c:pt idx="6">
                  <c:v>-8.8035430046799392E-3</c:v>
                </c:pt>
                <c:pt idx="7">
                  <c:v>-5.1260554733337706E-3</c:v>
                </c:pt>
                <c:pt idx="8">
                  <c:v>-3.4786563482808591E-3</c:v>
                </c:pt>
                <c:pt idx="9">
                  <c:v>-2.9242701869086414E-3</c:v>
                </c:pt>
                <c:pt idx="10">
                  <c:v>-5.7539077541958802E-3</c:v>
                </c:pt>
                <c:pt idx="11">
                  <c:v>-1.1484050038447309E-2</c:v>
                </c:pt>
                <c:pt idx="12">
                  <c:v>0</c:v>
                </c:pt>
                <c:pt idx="13">
                  <c:v>1.121679515195549E-3</c:v>
                </c:pt>
                <c:pt idx="14">
                  <c:v>3.5901766491538973E-3</c:v>
                </c:pt>
                <c:pt idx="15">
                  <c:v>0</c:v>
                </c:pt>
                <c:pt idx="16">
                  <c:v>0</c:v>
                </c:pt>
                <c:pt idx="17">
                  <c:v>2.0280494501656544E-3</c:v>
                </c:pt>
                <c:pt idx="18">
                  <c:v>9.1353858621044167E-3</c:v>
                </c:pt>
                <c:pt idx="19">
                  <c:v>2.8704494922673993E-3</c:v>
                </c:pt>
                <c:pt idx="20">
                  <c:v>7.462436528567905E-3</c:v>
                </c:pt>
                <c:pt idx="21">
                  <c:v>2.9147501428239322E-3</c:v>
                </c:pt>
                <c:pt idx="22">
                  <c:v>0</c:v>
                </c:pt>
                <c:pt idx="23">
                  <c:v>6.9760538723214888E-3</c:v>
                </c:pt>
                <c:pt idx="24">
                  <c:v>1.580151226867204E-2</c:v>
                </c:pt>
                <c:pt idx="25">
                  <c:v>5.3949596717796904E-3</c:v>
                </c:pt>
                <c:pt idx="26">
                  <c:v>3.1309859498210631E-3</c:v>
                </c:pt>
                <c:pt idx="27">
                  <c:v>4.3779814632719169E-3</c:v>
                </c:pt>
                <c:pt idx="28">
                  <c:v>2.5669370488749024E-3</c:v>
                </c:pt>
                <c:pt idx="29">
                  <c:v>5.2921125528759098E-3</c:v>
                </c:pt>
                <c:pt idx="30">
                  <c:v>8.4053688178995882E-3</c:v>
                </c:pt>
                <c:pt idx="31">
                  <c:v>6.3390278441283754E-3</c:v>
                </c:pt>
              </c:numCache>
            </c:numRef>
          </c:val>
          <c:extLst>
            <c:ext xmlns:c16="http://schemas.microsoft.com/office/drawing/2014/chart" uri="{C3380CC4-5D6E-409C-BE32-E72D297353CC}">
              <c16:uniqueId val="{00000001-1A9D-46FF-9A79-CF41F6CCEAD0}"/>
            </c:ext>
          </c:extLst>
        </c:ser>
        <c:ser>
          <c:idx val="6"/>
          <c:order val="2"/>
          <c:tx>
            <c:strRef>
              <c:f>'C - working'!$J$4</c:f>
              <c:strCache>
                <c:ptCount val="1"/>
                <c:pt idx="0">
                  <c:v>Not Blank 2</c:v>
                </c:pt>
              </c:strCache>
            </c:strRef>
          </c:tx>
          <c:spPr>
            <a:solidFill>
              <a:srgbClr val="8ADED6"/>
            </a:solidFill>
            <a:ln>
              <a:noFill/>
            </a:ln>
            <a:effectLst/>
          </c:spPr>
          <c:invertIfNegative val="0"/>
          <c:dPt>
            <c:idx val="22"/>
            <c:invertIfNegative val="0"/>
            <c:bubble3D val="0"/>
            <c:spPr>
              <a:solidFill>
                <a:srgbClr val="8ADED6"/>
              </a:solidFill>
              <a:ln>
                <a:noFill/>
              </a:ln>
              <a:effectLst/>
            </c:spPr>
            <c:extLst>
              <c:ext xmlns:c16="http://schemas.microsoft.com/office/drawing/2014/chart" uri="{C3380CC4-5D6E-409C-BE32-E72D297353CC}">
                <c16:uniqueId val="{00000003-1A9D-46FF-9A79-CF41F6CCEAD0}"/>
              </c:ext>
            </c:extLst>
          </c:dPt>
          <c:val>
            <c:numRef>
              <c:f>'C - working'!$J$5:$J$36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-5.5767189158808465E-3</c:v>
                </c:pt>
                <c:pt idx="13">
                  <c:v>0</c:v>
                </c:pt>
                <c:pt idx="14">
                  <c:v>0</c:v>
                </c:pt>
                <c:pt idx="15">
                  <c:v>-2.2457661344605691E-2</c:v>
                </c:pt>
                <c:pt idx="16">
                  <c:v>-1.9965804423363299E-3</c:v>
                </c:pt>
                <c:pt idx="17">
                  <c:v>0</c:v>
                </c:pt>
                <c:pt idx="18">
                  <c:v>0</c:v>
                </c:pt>
                <c:pt idx="19">
                  <c:v>0</c:v>
                </c:pt>
                <c:pt idx="20">
                  <c:v>0</c:v>
                </c:pt>
                <c:pt idx="21">
                  <c:v>0</c:v>
                </c:pt>
                <c:pt idx="22">
                  <c:v>-1.2432012432012432E-3</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4-1A9D-46FF-9A79-CF41F6CCEAD0}"/>
            </c:ext>
          </c:extLst>
        </c:ser>
        <c:ser>
          <c:idx val="5"/>
          <c:order val="3"/>
          <c:tx>
            <c:strRef>
              <c:f>'C - working'!$K$4</c:f>
              <c:strCache>
                <c:ptCount val="1"/>
                <c:pt idx="0">
                  <c:v>Not Blank 3</c:v>
                </c:pt>
              </c:strCache>
            </c:strRef>
          </c:tx>
          <c:spPr>
            <a:solidFill>
              <a:srgbClr val="8ADED6"/>
            </a:solidFill>
            <a:ln>
              <a:noFill/>
            </a:ln>
            <a:effectLst/>
          </c:spPr>
          <c:invertIfNegative val="0"/>
          <c:val>
            <c:numRef>
              <c:f>'C - working'!$K$5:$K$36</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2.1204939503554946E-3</c:v>
                </c:pt>
                <c:pt idx="13">
                  <c:v>0</c:v>
                </c:pt>
                <c:pt idx="14">
                  <c:v>0</c:v>
                </c:pt>
                <c:pt idx="15">
                  <c:v>7.007071603344895E-3</c:v>
                </c:pt>
                <c:pt idx="16">
                  <c:v>7.5656088722960363E-3</c:v>
                </c:pt>
                <c:pt idx="17">
                  <c:v>0</c:v>
                </c:pt>
                <c:pt idx="18">
                  <c:v>0</c:v>
                </c:pt>
                <c:pt idx="19">
                  <c:v>0</c:v>
                </c:pt>
                <c:pt idx="20">
                  <c:v>0</c:v>
                </c:pt>
                <c:pt idx="21">
                  <c:v>0</c:v>
                </c:pt>
                <c:pt idx="22">
                  <c:v>1.2458944602583753E-2</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5-1A9D-46FF-9A79-CF41F6CCEAD0}"/>
            </c:ext>
          </c:extLst>
        </c:ser>
        <c:dLbls>
          <c:showLegendKey val="0"/>
          <c:showVal val="0"/>
          <c:showCatName val="0"/>
          <c:showSerName val="0"/>
          <c:showPercent val="0"/>
          <c:showBubbleSize val="0"/>
        </c:dLbls>
        <c:gapWidth val="150"/>
        <c:overlap val="100"/>
        <c:axId val="678431272"/>
        <c:axId val="678424056"/>
      </c:barChart>
      <c:scatterChart>
        <c:scatterStyle val="lineMarker"/>
        <c:varyColors val="0"/>
        <c:ser>
          <c:idx val="3"/>
          <c:order val="4"/>
          <c:tx>
            <c:strRef>
              <c:f>'C - working'!$B$4</c:f>
              <c:strCache>
                <c:ptCount val="1"/>
                <c:pt idx="0">
                  <c:v>2016</c:v>
                </c:pt>
              </c:strCache>
            </c:strRef>
          </c:tx>
          <c:spPr>
            <a:ln w="25400" cap="rnd">
              <a:noFill/>
              <a:round/>
            </a:ln>
            <a:effectLst/>
          </c:spPr>
          <c:marker>
            <c:symbol val="diamond"/>
            <c:size val="9"/>
            <c:spPr>
              <a:solidFill>
                <a:srgbClr val="CC99FF"/>
              </a:solidFill>
              <a:ln w="9525">
                <a:noFill/>
              </a:ln>
              <a:effectLst/>
            </c:spPr>
          </c:marker>
          <c:xVal>
            <c:numRef>
              <c:f>'C - working'!$B$5:$B$36</c:f>
              <c:numCache>
                <c:formatCode>0.0%</c:formatCode>
                <c:ptCount val="32"/>
                <c:pt idx="0">
                  <c:v>-5.1624713958810069E-2</c:v>
                </c:pt>
                <c:pt idx="1">
                  <c:v>-4.4696575413760799E-2</c:v>
                </c:pt>
                <c:pt idx="2">
                  <c:v>-2.7844827586206898E-2</c:v>
                </c:pt>
                <c:pt idx="3">
                  <c:v>-2.6331360946745562E-2</c:v>
                </c:pt>
                <c:pt idx="4">
                  <c:v>-3.0260223048327137E-2</c:v>
                </c:pt>
                <c:pt idx="5">
                  <c:v>-1.5481988287950785E-2</c:v>
                </c:pt>
                <c:pt idx="6">
                  <c:v>-1.7168834616405629E-2</c:v>
                </c:pt>
                <c:pt idx="7">
                  <c:v>-1.6092345700046855E-2</c:v>
                </c:pt>
                <c:pt idx="8">
                  <c:v>-1.4037333333333334E-2</c:v>
                </c:pt>
                <c:pt idx="9">
                  <c:v>-6.2206796597887026E-3</c:v>
                </c:pt>
                <c:pt idx="10">
                  <c:v>-7.098576792106872E-3</c:v>
                </c:pt>
                <c:pt idx="11">
                  <c:v>-4.6402151983860121E-3</c:v>
                </c:pt>
                <c:pt idx="12">
                  <c:v>-2.7983435813778391E-3</c:v>
                </c:pt>
                <c:pt idx="13">
                  <c:v>5.0417779798783606E-3</c:v>
                </c:pt>
                <c:pt idx="14">
                  <c:v>2.9895666131621187E-3</c:v>
                </c:pt>
                <c:pt idx="15">
                  <c:v>4.576998892879324E-3</c:v>
                </c:pt>
                <c:pt idx="16">
                  <c:v>2.9589740742796871E-3</c:v>
                </c:pt>
                <c:pt idx="17">
                  <c:v>5.8265139116202942E-3</c:v>
                </c:pt>
                <c:pt idx="18">
                  <c:v>3.4328870580157913E-3</c:v>
                </c:pt>
                <c:pt idx="19">
                  <c:v>1.2457004114116139E-2</c:v>
                </c:pt>
                <c:pt idx="20">
                  <c:v>6.8329602387805135E-3</c:v>
                </c:pt>
                <c:pt idx="21">
                  <c:v>9.4434131824744395E-3</c:v>
                </c:pt>
                <c:pt idx="22">
                  <c:v>8.5091976074935117E-3</c:v>
                </c:pt>
                <c:pt idx="23">
                  <c:v>1.0865119587445541E-2</c:v>
                </c:pt>
                <c:pt idx="24">
                  <c:v>1.1936187306323884E-3</c:v>
                </c:pt>
                <c:pt idx="25">
                  <c:v>1.476755937342092E-2</c:v>
                </c:pt>
                <c:pt idx="26">
                  <c:v>1.7263075747475896E-2</c:v>
                </c:pt>
                <c:pt idx="27">
                  <c:v>2.0891897858562072E-2</c:v>
                </c:pt>
                <c:pt idx="28">
                  <c:v>2.4008199306212553E-2</c:v>
                </c:pt>
                <c:pt idx="29">
                  <c:v>2.8240654640133905E-2</c:v>
                </c:pt>
                <c:pt idx="30">
                  <c:v>2.5374878286270691E-2</c:v>
                </c:pt>
                <c:pt idx="31">
                  <c:v>3.2873358557756513E-2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6-1A9D-46FF-9A79-CF41F6CCEAD0}"/>
            </c:ext>
          </c:extLst>
        </c:ser>
        <c:ser>
          <c:idx val="1"/>
          <c:order val="5"/>
          <c:tx>
            <c:strRef>
              <c:f>'C - working'!$C$4</c:f>
              <c:strCache>
                <c:ptCount val="1"/>
                <c:pt idx="0">
                  <c:v>2017</c:v>
                </c:pt>
              </c:strCache>
            </c:strRef>
          </c:tx>
          <c:spPr>
            <a:ln w="25400" cap="rnd">
              <a:noFill/>
              <a:round/>
            </a:ln>
            <a:effectLst/>
          </c:spPr>
          <c:marker>
            <c:symbol val="triangle"/>
            <c:size val="10"/>
            <c:spPr>
              <a:solidFill>
                <a:srgbClr val="9966FF"/>
              </a:solidFill>
              <a:ln w="9525">
                <a:noFill/>
              </a:ln>
              <a:effectLst/>
            </c:spPr>
          </c:marker>
          <c:xVal>
            <c:numRef>
              <c:f>'C - working'!$C$5:$C$36</c:f>
              <c:numCache>
                <c:formatCode>0.0%</c:formatCode>
                <c:ptCount val="32"/>
                <c:pt idx="0">
                  <c:v>-4.6454545454545457E-2</c:v>
                </c:pt>
                <c:pt idx="1">
                  <c:v>-3.2397160158697015E-2</c:v>
                </c:pt>
                <c:pt idx="2">
                  <c:v>-2.3396880415944541E-2</c:v>
                </c:pt>
                <c:pt idx="3">
                  <c:v>-1.5922202797202797E-2</c:v>
                </c:pt>
                <c:pt idx="4">
                  <c:v>-3.62152133580705E-2</c:v>
                </c:pt>
                <c:pt idx="5">
                  <c:v>-1.9859316848853295E-2</c:v>
                </c:pt>
                <c:pt idx="6">
                  <c:v>-2.0463269358041034E-2</c:v>
                </c:pt>
                <c:pt idx="7">
                  <c:v>-1.117867165575304E-2</c:v>
                </c:pt>
                <c:pt idx="8">
                  <c:v>-1.2819148936170213E-2</c:v>
                </c:pt>
                <c:pt idx="9">
                  <c:v>-3.2964094728800612E-3</c:v>
                </c:pt>
                <c:pt idx="10">
                  <c:v>-4.6513649800034775E-3</c:v>
                </c:pt>
                <c:pt idx="11">
                  <c:v>-1.2523845860358642E-2</c:v>
                </c:pt>
                <c:pt idx="12">
                  <c:v>-5.5767189158808465E-3</c:v>
                </c:pt>
                <c:pt idx="13">
                  <c:v>4.7672906181077867E-3</c:v>
                </c:pt>
                <c:pt idx="14">
                  <c:v>3.9812332439678284E-3</c:v>
                </c:pt>
                <c:pt idx="15">
                  <c:v>-2.2457661344605691E-2</c:v>
                </c:pt>
                <c:pt idx="16">
                  <c:v>-1.9965804423363299E-3</c:v>
                </c:pt>
                <c:pt idx="17">
                  <c:v>6.142365097588978E-3</c:v>
                </c:pt>
                <c:pt idx="18">
                  <c:v>2.9239766081871346E-4</c:v>
                </c:pt>
                <c:pt idx="19">
                  <c:v>1.0718848766054737E-2</c:v>
                </c:pt>
                <c:pt idx="20">
                  <c:v>4.3900379907133814E-3</c:v>
                </c:pt>
                <c:pt idx="21">
                  <c:v>1.197787975055889E-2</c:v>
                </c:pt>
                <c:pt idx="22">
                  <c:v>-1.2432012432012432E-3</c:v>
                </c:pt>
                <c:pt idx="23">
                  <c:v>8.8835640752573664E-3</c:v>
                </c:pt>
                <c:pt idx="24">
                  <c:v>9.676304573205851E-3</c:v>
                </c:pt>
                <c:pt idx="25">
                  <c:v>2.0162519045200611E-2</c:v>
                </c:pt>
                <c:pt idx="26">
                  <c:v>1.4790183891018003E-2</c:v>
                </c:pt>
                <c:pt idx="27">
                  <c:v>2.0104573238088223E-2</c:v>
                </c:pt>
                <c:pt idx="28">
                  <c:v>2.5319797592482006E-2</c:v>
                </c:pt>
                <c:pt idx="29">
                  <c:v>2.3527235734763709E-2</c:v>
                </c:pt>
                <c:pt idx="30">
                  <c:v>2.0719144800777453E-2</c:v>
                </c:pt>
                <c:pt idx="31">
                  <c:v>3.8913067737975669E-2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7-1A9D-46FF-9A79-CF41F6CCEAD0}"/>
            </c:ext>
          </c:extLst>
        </c:ser>
        <c:ser>
          <c:idx val="0"/>
          <c:order val="6"/>
          <c:tx>
            <c:strRef>
              <c:f>'C - working'!$D$4</c:f>
              <c:strCache>
                <c:ptCount val="1"/>
                <c:pt idx="0">
                  <c:v>2018</c:v>
                </c:pt>
              </c:strCache>
            </c:strRef>
          </c:tx>
          <c:spPr>
            <a:ln w="25400" cap="rnd">
              <a:noFill/>
              <a:round/>
            </a:ln>
            <a:effectLst/>
          </c:spPr>
          <c:marker>
            <c:symbol val="circle"/>
            <c:size val="8"/>
            <c:spPr>
              <a:solidFill>
                <a:srgbClr val="660066"/>
              </a:solidFill>
              <a:ln w="9525">
                <a:noFill/>
              </a:ln>
              <a:effectLst/>
            </c:spPr>
          </c:marker>
          <c:xVal>
            <c:numRef>
              <c:f>'C - working'!$D$5:$D$36</c:f>
              <c:numCache>
                <c:formatCode>0.0%</c:formatCode>
                <c:ptCount val="32"/>
                <c:pt idx="0">
                  <c:v>-4.5290671473636773E-2</c:v>
                </c:pt>
                <c:pt idx="1">
                  <c:v>-3.2799413735343383E-2</c:v>
                </c:pt>
                <c:pt idx="2">
                  <c:v>-2.7664201826881254E-2</c:v>
                </c:pt>
                <c:pt idx="3">
                  <c:v>-2.6854455967656881E-2</c:v>
                </c:pt>
                <c:pt idx="4">
                  <c:v>-2.5642937010808796E-2</c:v>
                </c:pt>
                <c:pt idx="5">
                  <c:v>-1.5525554484088717E-2</c:v>
                </c:pt>
                <c:pt idx="6">
                  <c:v>-1.1659726353361094E-2</c:v>
                </c:pt>
                <c:pt idx="7">
                  <c:v>-1.0966290226713084E-2</c:v>
                </c:pt>
                <c:pt idx="8">
                  <c:v>-1.0558676985052475E-2</c:v>
                </c:pt>
                <c:pt idx="9">
                  <c:v>-4.1725628179141014E-3</c:v>
                </c:pt>
                <c:pt idx="10">
                  <c:v>-1.3446690379109916E-3</c:v>
                </c:pt>
                <c:pt idx="11">
                  <c:v>-1.0397958219113337E-3</c:v>
                </c:pt>
                <c:pt idx="12">
                  <c:v>2.1204939503554946E-3</c:v>
                </c:pt>
                <c:pt idx="13">
                  <c:v>5.8889701333033357E-3</c:v>
                </c:pt>
                <c:pt idx="14">
                  <c:v>6.579743262316016E-3</c:v>
                </c:pt>
                <c:pt idx="15">
                  <c:v>7.007071603344895E-3</c:v>
                </c:pt>
                <c:pt idx="16">
                  <c:v>7.5656088722960363E-3</c:v>
                </c:pt>
                <c:pt idx="17">
                  <c:v>7.8545633617859486E-3</c:v>
                </c:pt>
                <c:pt idx="18">
                  <c:v>9.4277835229231305E-3</c:v>
                </c:pt>
                <c:pt idx="19">
                  <c:v>9.5865546218487398E-3</c:v>
                </c:pt>
                <c:pt idx="20">
                  <c:v>1.1852474519281286E-2</c:v>
                </c:pt>
                <c:pt idx="21">
                  <c:v>1.2358163325298372E-2</c:v>
                </c:pt>
                <c:pt idx="22">
                  <c:v>1.2458944602583753E-2</c:v>
                </c:pt>
                <c:pt idx="23">
                  <c:v>1.5859617947578855E-2</c:v>
                </c:pt>
                <c:pt idx="24">
                  <c:v>1.6995130999304428E-2</c:v>
                </c:pt>
                <c:pt idx="25">
                  <c:v>1.742802303262956E-2</c:v>
                </c:pt>
                <c:pt idx="26">
                  <c:v>1.7921169840839066E-2</c:v>
                </c:pt>
                <c:pt idx="27">
                  <c:v>2.448255470136014E-2</c:v>
                </c:pt>
                <c:pt idx="28">
                  <c:v>2.6575136355087455E-2</c:v>
                </c:pt>
                <c:pt idx="29">
                  <c:v>2.8819348287639619E-2</c:v>
                </c:pt>
                <c:pt idx="30">
                  <c:v>2.9124513618677041E-2</c:v>
                </c:pt>
                <c:pt idx="31">
                  <c:v>3.9212386401884888E-2</c:v>
                </c:pt>
              </c:numCache>
            </c:numRef>
          </c:xVal>
          <c:yVal>
            <c:numRef>
              <c:f>'C - working'!$G$5:$G$36</c:f>
              <c:numCache>
                <c:formatCode>General</c:formatCode>
                <c:ptCount val="32"/>
                <c:pt idx="0">
                  <c:v>0.984375</c:v>
                </c:pt>
                <c:pt idx="1">
                  <c:v>0.953125</c:v>
                </c:pt>
                <c:pt idx="2">
                  <c:v>0.921875</c:v>
                </c:pt>
                <c:pt idx="3">
                  <c:v>0.890625</c:v>
                </c:pt>
                <c:pt idx="4">
                  <c:v>0.859375</c:v>
                </c:pt>
                <c:pt idx="5">
                  <c:v>0.828125</c:v>
                </c:pt>
                <c:pt idx="6">
                  <c:v>0.796875</c:v>
                </c:pt>
                <c:pt idx="7">
                  <c:v>0.765625</c:v>
                </c:pt>
                <c:pt idx="8">
                  <c:v>0.734375</c:v>
                </c:pt>
                <c:pt idx="9">
                  <c:v>0.703125</c:v>
                </c:pt>
                <c:pt idx="10">
                  <c:v>0.671875</c:v>
                </c:pt>
                <c:pt idx="11">
                  <c:v>0.640625</c:v>
                </c:pt>
                <c:pt idx="12">
                  <c:v>0.609375</c:v>
                </c:pt>
                <c:pt idx="13">
                  <c:v>0.578125</c:v>
                </c:pt>
                <c:pt idx="14">
                  <c:v>0.546875</c:v>
                </c:pt>
                <c:pt idx="15">
                  <c:v>0.515625</c:v>
                </c:pt>
                <c:pt idx="16">
                  <c:v>0.484375</c:v>
                </c:pt>
                <c:pt idx="17">
                  <c:v>0.453125</c:v>
                </c:pt>
                <c:pt idx="18">
                  <c:v>0.421875</c:v>
                </c:pt>
                <c:pt idx="19">
                  <c:v>0.390625</c:v>
                </c:pt>
                <c:pt idx="20">
                  <c:v>0.359375</c:v>
                </c:pt>
                <c:pt idx="21">
                  <c:v>0.328125</c:v>
                </c:pt>
                <c:pt idx="22">
                  <c:v>0.296875</c:v>
                </c:pt>
                <c:pt idx="23">
                  <c:v>0.265625</c:v>
                </c:pt>
                <c:pt idx="24">
                  <c:v>0.234375</c:v>
                </c:pt>
                <c:pt idx="25">
                  <c:v>0.203125</c:v>
                </c:pt>
                <c:pt idx="26">
                  <c:v>0.171875</c:v>
                </c:pt>
                <c:pt idx="27">
                  <c:v>0.140625</c:v>
                </c:pt>
                <c:pt idx="28">
                  <c:v>0.109375</c:v>
                </c:pt>
                <c:pt idx="29">
                  <c:v>7.8125E-2</c:v>
                </c:pt>
                <c:pt idx="30">
                  <c:v>4.6875E-2</c:v>
                </c:pt>
                <c:pt idx="31">
                  <c:v>1.5625E-2</c:v>
                </c:pt>
              </c:numCache>
            </c:numRef>
          </c:yVal>
          <c:smooth val="0"/>
          <c:extLst>
            <c:ext xmlns:c16="http://schemas.microsoft.com/office/drawing/2014/chart" uri="{C3380CC4-5D6E-409C-BE32-E72D297353CC}">
              <c16:uniqueId val="{00000008-1A9D-46FF-9A79-CF41F6CCEAD0}"/>
            </c:ext>
          </c:extLst>
        </c:ser>
        <c:dLbls>
          <c:showLegendKey val="0"/>
          <c:showVal val="0"/>
          <c:showCatName val="0"/>
          <c:showSerName val="0"/>
          <c:showPercent val="0"/>
          <c:showBubbleSize val="0"/>
        </c:dLbls>
        <c:axId val="762305968"/>
        <c:axId val="762300064"/>
      </c:scatterChart>
      <c:catAx>
        <c:axId val="678431272"/>
        <c:scaling>
          <c:orientation val="maxMin"/>
        </c:scaling>
        <c:delete val="0"/>
        <c:axPos val="l"/>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chemeClr val="tx1"/>
                    </a:solidFill>
                  </a:rPr>
                  <a:t>Percentage difference between ABPE and MYE  </a:t>
                </a:r>
              </a:p>
            </c:rich>
          </c:tx>
          <c:layout>
            <c:manualLayout>
              <c:xMode val="edge"/>
              <c:yMode val="edge"/>
              <c:x val="0.38687232650596354"/>
              <c:y val="0.93098597314749798"/>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high"/>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max"/>
        <c:crossBetween val="between"/>
      </c:valAx>
      <c:valAx>
        <c:axId val="762300064"/>
        <c:scaling>
          <c:orientation val="minMax"/>
          <c:max val="1"/>
        </c:scaling>
        <c:delete val="1"/>
        <c:axPos val="r"/>
        <c:numFmt formatCode="General" sourceLinked="1"/>
        <c:majorTickMark val="out"/>
        <c:minorTickMark val="none"/>
        <c:tickLblPos val="nextTo"/>
        <c:crossAx val="762305968"/>
        <c:crosses val="max"/>
        <c:crossBetween val="midCat"/>
      </c:valAx>
      <c:valAx>
        <c:axId val="762305968"/>
        <c:scaling>
          <c:orientation val="minMax"/>
        </c:scaling>
        <c:delete val="1"/>
        <c:axPos val="b"/>
        <c:numFmt formatCode="0.0%" sourceLinked="1"/>
        <c:majorTickMark val="out"/>
        <c:minorTickMark val="none"/>
        <c:tickLblPos val="nextTo"/>
        <c:crossAx val="762300064"/>
        <c:crosses val="autoZero"/>
        <c:crossBetween val="midCat"/>
      </c:valAx>
      <c:spPr>
        <a:noFill/>
        <a:ln w="25400">
          <a:noFill/>
        </a:ln>
        <a:effectLst/>
      </c:spPr>
    </c:plotArea>
    <c:legend>
      <c:legendPos val="t"/>
      <c:legendEntry>
        <c:idx val="0"/>
        <c:delete val="1"/>
      </c:legendEntry>
      <c:legendEntry>
        <c:idx val="1"/>
        <c:delete val="1"/>
      </c:legendEntry>
      <c:legendEntry>
        <c:idx val="2"/>
        <c:delete val="1"/>
      </c:legendEntry>
      <c:legendEntry>
        <c:idx val="3"/>
        <c:delete val="1"/>
      </c:legendEntry>
      <c:layout>
        <c:manualLayout>
          <c:xMode val="edge"/>
          <c:yMode val="edge"/>
          <c:x val="0.43377585425997689"/>
          <c:y val="4.9661487879093032E-2"/>
          <c:w val="0.29151862848707499"/>
          <c:h val="3.130100412261188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Renfrewshire - difference trends by age band (Males)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402159976910738E-2"/>
          <c:y val="9.2761904761904768E-2"/>
          <c:w val="0.90012472596593807"/>
          <c:h val="0.80689763779527557"/>
        </c:manualLayout>
      </c:layout>
      <c:lineChart>
        <c:grouping val="standard"/>
        <c:varyColors val="0"/>
        <c:ser>
          <c:idx val="1"/>
          <c:order val="1"/>
          <c:tx>
            <c:strRef>
              <c:f>'Figure 12'!$A$152</c:f>
              <c:strCache>
                <c:ptCount val="1"/>
              </c:strCache>
            </c:strRef>
          </c:tx>
          <c:spPr>
            <a:ln w="19050" cap="rnd">
              <a:solidFill>
                <a:srgbClr val="34BAAD"/>
              </a:solidFill>
              <a:round/>
            </a:ln>
            <a:effectLst/>
          </c:spPr>
          <c:marker>
            <c:symbol val="circle"/>
            <c:size val="5"/>
            <c:spPr>
              <a:solidFill>
                <a:srgbClr val="34BAAD"/>
              </a:solidFill>
              <a:ln w="9525">
                <a:solidFill>
                  <a:srgbClr val="34BAAD"/>
                </a:solidFill>
              </a:ln>
              <a:effectLst/>
            </c:spPr>
          </c:marker>
          <c:cat>
            <c:numRef>
              <c:f>'Figure 12'!$F$150:$X$150</c:f>
              <c:numCache>
                <c:formatCode>@</c:formatCode>
                <c:ptCount val="19"/>
              </c:numCache>
            </c:numRef>
          </c:cat>
          <c:val>
            <c:numRef>
              <c:f>'Figure 12'!$F$154:$X$154</c:f>
              <c:numCache>
                <c:formatCode>#,##0</c:formatCode>
                <c:ptCount val="19"/>
              </c:numCache>
            </c:numRef>
          </c:val>
          <c:smooth val="0"/>
          <c:extLst>
            <c:ext xmlns:c16="http://schemas.microsoft.com/office/drawing/2014/chart" uri="{C3380CC4-5D6E-409C-BE32-E72D297353CC}">
              <c16:uniqueId val="{0000000B-FAAF-4E44-9F74-B029C32A9C77}"/>
            </c:ext>
          </c:extLst>
        </c:ser>
        <c:ser>
          <c:idx val="3"/>
          <c:order val="3"/>
          <c:tx>
            <c:strRef>
              <c:f>'Figure 12'!$A$175</c:f>
              <c:strCache>
                <c:ptCount val="1"/>
              </c:strCache>
            </c:strRef>
          </c:tx>
          <c:spPr>
            <a:ln w="19050" cap="rnd">
              <a:solidFill>
                <a:srgbClr val="CC66FF"/>
              </a:solidFill>
              <a:round/>
            </a:ln>
            <a:effectLst/>
          </c:spPr>
          <c:marker>
            <c:symbol val="circle"/>
            <c:size val="5"/>
            <c:spPr>
              <a:solidFill>
                <a:srgbClr val="CC66FF"/>
              </a:solidFill>
              <a:ln w="9525">
                <a:solidFill>
                  <a:srgbClr val="CC66FF"/>
                </a:solidFill>
              </a:ln>
              <a:effectLst/>
            </c:spPr>
          </c:marker>
          <c:val>
            <c:numRef>
              <c:f>'Figure 12'!$F$177:$X$177</c:f>
              <c:numCache>
                <c:formatCode>#,##0</c:formatCode>
                <c:ptCount val="19"/>
              </c:numCache>
            </c:numRef>
          </c:val>
          <c:smooth val="0"/>
          <c:extLst>
            <c:ext xmlns:c16="http://schemas.microsoft.com/office/drawing/2014/chart" uri="{C3380CC4-5D6E-409C-BE32-E72D297353CC}">
              <c16:uniqueId val="{0000000D-FAAF-4E44-9F74-B029C32A9C77}"/>
            </c:ext>
          </c:extLst>
        </c:ser>
        <c:dLbls>
          <c:showLegendKey val="0"/>
          <c:showVal val="0"/>
          <c:showCatName val="0"/>
          <c:showSerName val="0"/>
          <c:showPercent val="0"/>
          <c:showBubbleSize val="0"/>
        </c:dLbls>
        <c:marker val="1"/>
        <c:smooth val="0"/>
        <c:axId val="449560360"/>
        <c:axId val="449562328"/>
        <c:extLst>
          <c:ext xmlns:c15="http://schemas.microsoft.com/office/drawing/2012/chart" uri="{02D57815-91ED-43cb-92C2-25804820EDAC}">
            <c15:filteredLineSeries>
              <c15:ser>
                <c:idx val="0"/>
                <c:order val="0"/>
                <c:tx>
                  <c:strRef>
                    <c:extLst>
                      <c:ext uri="{02D57815-91ED-43cb-92C2-25804820EDAC}">
                        <c15:formulaRef>
                          <c15:sqref>'Figure 12'!$A$151</c15:sqref>
                        </c15:formulaRef>
                      </c:ext>
                    </c:extLst>
                    <c:strCache>
                      <c:ptCount val="1"/>
                    </c:strCache>
                  </c:strRef>
                </c:tx>
                <c:spPr>
                  <a:ln w="19050" cap="rnd">
                    <a:solidFill>
                      <a:srgbClr val="34BAAD"/>
                    </a:solidFill>
                    <a:round/>
                  </a:ln>
                  <a:effectLst/>
                </c:spPr>
                <c:marker>
                  <c:symbol val="circle"/>
                  <c:size val="5"/>
                  <c:spPr>
                    <a:solidFill>
                      <a:srgbClr val="34BAAD"/>
                    </a:solidFill>
                    <a:ln w="9525">
                      <a:solidFill>
                        <a:srgbClr val="34BAAD"/>
                      </a:solidFill>
                    </a:ln>
                    <a:effectLst/>
                  </c:spPr>
                </c:marker>
                <c:cat>
                  <c:numRef>
                    <c:extLst>
                      <c:ext uri="{02D57815-91ED-43cb-92C2-25804820EDAC}">
                        <c15:formulaRef>
                          <c15:sqref>'Figure 12'!$F$150:$X$150</c15:sqref>
                        </c15:formulaRef>
                      </c:ext>
                    </c:extLst>
                    <c:numCache>
                      <c:formatCode>@</c:formatCode>
                      <c:ptCount val="19"/>
                    </c:numCache>
                  </c:numRef>
                </c:cat>
                <c:val>
                  <c:numRef>
                    <c:extLst>
                      <c:ext uri="{02D57815-91ED-43cb-92C2-25804820EDAC}">
                        <c15:formulaRef>
                          <c15:sqref>'Figure 12'!$F$153:$X$153</c15:sqref>
                        </c15:formulaRef>
                      </c:ext>
                    </c:extLst>
                    <c:numCache>
                      <c:formatCode>#,##0</c:formatCode>
                      <c:ptCount val="19"/>
                    </c:numCache>
                  </c:numRef>
                </c:val>
                <c:smooth val="0"/>
                <c:extLst>
                  <c:ext xmlns:c16="http://schemas.microsoft.com/office/drawing/2014/chart" uri="{C3380CC4-5D6E-409C-BE32-E72D297353CC}">
                    <c16:uniqueId val="{0000000A-FAAF-4E44-9F74-B029C32A9C7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12'!$A$174</c15:sqref>
                        </c15:formulaRef>
                      </c:ext>
                    </c:extLst>
                    <c:strCache>
                      <c:ptCount val="1"/>
                    </c:strCache>
                  </c:strRef>
                </c:tx>
                <c:spPr>
                  <a:ln w="19050" cap="rnd">
                    <a:solidFill>
                      <a:srgbClr val="CC66FF"/>
                    </a:solidFill>
                    <a:round/>
                  </a:ln>
                  <a:effectLst/>
                </c:spPr>
                <c:marker>
                  <c:symbol val="circle"/>
                  <c:size val="5"/>
                  <c:spPr>
                    <a:solidFill>
                      <a:srgbClr val="CC66FF"/>
                    </a:solidFill>
                    <a:ln w="9525">
                      <a:solidFill>
                        <a:srgbClr val="CC66FF"/>
                      </a:solidFill>
                    </a:ln>
                    <a:effectLst/>
                  </c:spPr>
                </c:marker>
                <c:val>
                  <c:numRef>
                    <c:extLst xmlns:c15="http://schemas.microsoft.com/office/drawing/2012/chart">
                      <c:ext xmlns:c15="http://schemas.microsoft.com/office/drawing/2012/chart" uri="{02D57815-91ED-43cb-92C2-25804820EDAC}">
                        <c15:formulaRef>
                          <c15:sqref>'Figure 12'!$F$176:$X$176</c15:sqref>
                        </c15:formulaRef>
                      </c:ext>
                    </c:extLst>
                    <c:numCache>
                      <c:formatCode>#,##0</c:formatCode>
                      <c:ptCount val="19"/>
                    </c:numCache>
                  </c:numRef>
                </c:val>
                <c:smooth val="0"/>
                <c:extLst xmlns:c15="http://schemas.microsoft.com/office/drawing/2012/chart">
                  <c:ext xmlns:c16="http://schemas.microsoft.com/office/drawing/2014/chart" uri="{C3380CC4-5D6E-409C-BE32-E72D297353CC}">
                    <c16:uniqueId val="{0000000C-FAAF-4E44-9F74-B029C32A9C77}"/>
                  </c:ext>
                </c:extLst>
              </c15:ser>
            </c15:filteredLineSeries>
          </c:ext>
        </c:extLst>
      </c:lineChart>
      <c:catAx>
        <c:axId val="449560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5 year age bands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562328"/>
        <c:crosses val="autoZero"/>
        <c:auto val="1"/>
        <c:lblAlgn val="ctr"/>
        <c:lblOffset val="100"/>
        <c:noMultiLvlLbl val="0"/>
      </c:catAx>
      <c:valAx>
        <c:axId val="449562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Year-on-Year</a:t>
                </a:r>
                <a:r>
                  <a:rPr lang="en-GB" baseline="0"/>
                  <a:t> Population Estimate Change</a:t>
                </a:r>
                <a:endParaRPr lang="en-GB"/>
              </a:p>
            </c:rich>
          </c:tx>
          <c:layout>
            <c:manualLayout>
              <c:xMode val="edge"/>
              <c:yMode val="edge"/>
              <c:x val="9.987514296432045E-3"/>
              <c:y val="0.29978895495205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560360"/>
        <c:crosses val="autoZero"/>
        <c:crossBetween val="between"/>
      </c:valAx>
      <c:spPr>
        <a:noFill/>
        <a:ln>
          <a:noFill/>
        </a:ln>
        <a:effectLst/>
      </c:spPr>
    </c:plotArea>
    <c:legend>
      <c:legendPos val="b"/>
      <c:layout>
        <c:manualLayout>
          <c:xMode val="edge"/>
          <c:yMode val="edge"/>
          <c:x val="0.33942969476169615"/>
          <c:y val="0.10238063099255448"/>
          <c:w val="0.2954812658086492"/>
          <c:h val="4.59186887353366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0" i="0" u="none" strike="noStrike" baseline="0">
                <a:solidFill>
                  <a:sysClr val="windowText" lastClr="000000"/>
                </a:solidFill>
                <a:effectLst/>
              </a:rPr>
              <a:t>Percentage change for ABPE and MYE by council area, 2016–2018</a:t>
            </a:r>
            <a:endParaRPr lang="en-GB" sz="1400" b="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23421129430683"/>
          <c:y val="5.76331670838129E-2"/>
          <c:w val="0.73997385000623905"/>
          <c:h val="0.82521816443478213"/>
        </c:manualLayout>
      </c:layout>
      <c:barChart>
        <c:barDir val="bar"/>
        <c:grouping val="clustered"/>
        <c:varyColors val="0"/>
        <c:ser>
          <c:idx val="1"/>
          <c:order val="0"/>
          <c:tx>
            <c:strRef>
              <c:f>'F-working'!$K$240</c:f>
              <c:strCache>
                <c:ptCount val="1"/>
                <c:pt idx="0">
                  <c:v>MYE</c:v>
                </c:pt>
              </c:strCache>
            </c:strRef>
          </c:tx>
          <c:spPr>
            <a:solidFill>
              <a:srgbClr val="660066"/>
            </a:solidFill>
            <a:ln>
              <a:noFill/>
            </a:ln>
            <a:effectLst/>
          </c:spPr>
          <c:invertIfNegative val="0"/>
          <c:cat>
            <c:strRef>
              <c:f>'F-working'!$I$242:$I$273</c:f>
              <c:strCache>
                <c:ptCount val="32"/>
                <c:pt idx="0">
                  <c:v>Midlothian</c:v>
                </c:pt>
                <c:pt idx="1">
                  <c:v>Orkney Islands</c:v>
                </c:pt>
                <c:pt idx="2">
                  <c:v>City of Edinburgh</c:v>
                </c:pt>
                <c:pt idx="3">
                  <c:v>East Lothian</c:v>
                </c:pt>
                <c:pt idx="4">
                  <c:v>East Renfrewshire</c:v>
                </c:pt>
                <c:pt idx="5">
                  <c:v>Glasgow City</c:v>
                </c:pt>
                <c:pt idx="6">
                  <c:v>West Lothian</c:v>
                </c:pt>
                <c:pt idx="7">
                  <c:v>Scottish Borders</c:v>
                </c:pt>
                <c:pt idx="8">
                  <c:v>Renfrewshire</c:v>
                </c:pt>
                <c:pt idx="9">
                  <c:v>Falkirk</c:v>
                </c:pt>
                <c:pt idx="10">
                  <c:v>Stirling</c:v>
                </c:pt>
                <c:pt idx="11">
                  <c:v>Perth and Kinross</c:v>
                </c:pt>
                <c:pt idx="12">
                  <c:v>South Lanarkshire</c:v>
                </c:pt>
                <c:pt idx="13">
                  <c:v>Highland</c:v>
                </c:pt>
                <c:pt idx="14">
                  <c:v>East Dunbartonshire</c:v>
                </c:pt>
                <c:pt idx="15">
                  <c:v>Fife</c:v>
                </c:pt>
                <c:pt idx="16">
                  <c:v>Moray</c:v>
                </c:pt>
                <c:pt idx="17">
                  <c:v>South Ayrshire</c:v>
                </c:pt>
                <c:pt idx="18">
                  <c:v>Argyll and Bute</c:v>
                </c:pt>
                <c:pt idx="19">
                  <c:v>North Lanarkshire</c:v>
                </c:pt>
                <c:pt idx="20">
                  <c:v>Clackmannanshire</c:v>
                </c:pt>
                <c:pt idx="21">
                  <c:v>Na h-Eileanan Siar</c:v>
                </c:pt>
                <c:pt idx="22">
                  <c:v>Angus</c:v>
                </c:pt>
                <c:pt idx="23">
                  <c:v>Dundee City</c:v>
                </c:pt>
                <c:pt idx="24">
                  <c:v>Aberdeenshire</c:v>
                </c:pt>
                <c:pt idx="25">
                  <c:v>East Ayrshire</c:v>
                </c:pt>
                <c:pt idx="26">
                  <c:v>North Ayrshire</c:v>
                </c:pt>
                <c:pt idx="27">
                  <c:v>Dumfries and Galloway</c:v>
                </c:pt>
                <c:pt idx="28">
                  <c:v>West Dunbartonshire</c:v>
                </c:pt>
                <c:pt idx="29">
                  <c:v>Shetland Islands</c:v>
                </c:pt>
                <c:pt idx="30">
                  <c:v>Inverclyde</c:v>
                </c:pt>
                <c:pt idx="31">
                  <c:v>Aberdeen City</c:v>
                </c:pt>
              </c:strCache>
            </c:strRef>
          </c:cat>
          <c:val>
            <c:numRef>
              <c:f>'F-working'!$K$242:$K$273</c:f>
              <c:numCache>
                <c:formatCode>0.00</c:formatCode>
                <c:ptCount val="32"/>
                <c:pt idx="0">
                  <c:v>3.0809163751269519E-2</c:v>
                </c:pt>
                <c:pt idx="1">
                  <c:v>1.5560640732265485E-2</c:v>
                </c:pt>
                <c:pt idx="2">
                  <c:v>2.233964942721367E-2</c:v>
                </c:pt>
                <c:pt idx="3">
                  <c:v>1.6332020366990108E-2</c:v>
                </c:pt>
                <c:pt idx="4">
                  <c:v>1.4497388338130301E-2</c:v>
                </c:pt>
                <c:pt idx="5">
                  <c:v>1.8436925878355215E-2</c:v>
                </c:pt>
                <c:pt idx="6">
                  <c:v>1.1158607672236753E-2</c:v>
                </c:pt>
                <c:pt idx="7">
                  <c:v>6.461189208067708E-3</c:v>
                </c:pt>
                <c:pt idx="8">
                  <c:v>1.0572386744728046E-2</c:v>
                </c:pt>
                <c:pt idx="9">
                  <c:v>6.02334044422137E-3</c:v>
                </c:pt>
                <c:pt idx="10">
                  <c:v>6.1866666666665626E-3</c:v>
                </c:pt>
                <c:pt idx="11">
                  <c:v>4.0483143084681927E-3</c:v>
                </c:pt>
                <c:pt idx="12">
                  <c:v>6.0548722800377597E-3</c:v>
                </c:pt>
                <c:pt idx="13">
                  <c:v>3.2798057673466552E-3</c:v>
                </c:pt>
                <c:pt idx="14">
                  <c:v>7.3461037753395075E-3</c:v>
                </c:pt>
                <c:pt idx="15">
                  <c:v>4.266465044689971E-3</c:v>
                </c:pt>
                <c:pt idx="16">
                  <c:v>-5.7249921931924463E-3</c:v>
                </c:pt>
                <c:pt idx="17">
                  <c:v>7.1130079132220025E-4</c:v>
                </c:pt>
                <c:pt idx="18">
                  <c:v>-9.9850797658670443E-3</c:v>
                </c:pt>
                <c:pt idx="19">
                  <c:v>2.3277055894399545E-3</c:v>
                </c:pt>
                <c:pt idx="20">
                  <c:v>9.7370983446931625E-4</c:v>
                </c:pt>
                <c:pt idx="21">
                  <c:v>-2.6022304832713505E-3</c:v>
                </c:pt>
                <c:pt idx="22">
                  <c:v>-4.1194644696189719E-3</c:v>
                </c:pt>
                <c:pt idx="23">
                  <c:v>3.2373372900789121E-3</c:v>
                </c:pt>
                <c:pt idx="24">
                  <c:v>-2.7461001563751086E-3</c:v>
                </c:pt>
                <c:pt idx="25">
                  <c:v>-2.9459901800327204E-3</c:v>
                </c:pt>
                <c:pt idx="26">
                  <c:v>-4.4889248657001835E-3</c:v>
                </c:pt>
                <c:pt idx="27">
                  <c:v>-4.882289994649569E-3</c:v>
                </c:pt>
                <c:pt idx="28">
                  <c:v>-8.1237480525261363E-3</c:v>
                </c:pt>
                <c:pt idx="29">
                  <c:v>-9.0517241379309832E-3</c:v>
                </c:pt>
                <c:pt idx="30">
                  <c:v>-1.2758969176351664E-2</c:v>
                </c:pt>
                <c:pt idx="31">
                  <c:v>-9.9199443090846051E-3</c:v>
                </c:pt>
              </c:numCache>
            </c:numRef>
          </c:val>
          <c:extLst>
            <c:ext xmlns:c16="http://schemas.microsoft.com/office/drawing/2014/chart" uri="{C3380CC4-5D6E-409C-BE32-E72D297353CC}">
              <c16:uniqueId val="{00000000-9458-4BDF-B401-CAA1545F7CED}"/>
            </c:ext>
          </c:extLst>
        </c:ser>
        <c:ser>
          <c:idx val="2"/>
          <c:order val="1"/>
          <c:tx>
            <c:strRef>
              <c:f>'F-working'!$J$240</c:f>
              <c:strCache>
                <c:ptCount val="1"/>
                <c:pt idx="0">
                  <c:v>ABPE</c:v>
                </c:pt>
              </c:strCache>
            </c:strRef>
          </c:tx>
          <c:spPr>
            <a:solidFill>
              <a:srgbClr val="2DA197"/>
            </a:solidFill>
            <a:ln>
              <a:noFill/>
            </a:ln>
            <a:effectLst/>
          </c:spPr>
          <c:invertIfNegative val="0"/>
          <c:cat>
            <c:strRef>
              <c:f>'F-working'!$I$242:$I$273</c:f>
              <c:strCache>
                <c:ptCount val="32"/>
                <c:pt idx="0">
                  <c:v>Midlothian</c:v>
                </c:pt>
                <c:pt idx="1">
                  <c:v>Orkney Islands</c:v>
                </c:pt>
                <c:pt idx="2">
                  <c:v>City of Edinburgh</c:v>
                </c:pt>
                <c:pt idx="3">
                  <c:v>East Lothian</c:v>
                </c:pt>
                <c:pt idx="4">
                  <c:v>East Renfrewshire</c:v>
                </c:pt>
                <c:pt idx="5">
                  <c:v>Glasgow City</c:v>
                </c:pt>
                <c:pt idx="6">
                  <c:v>West Lothian</c:v>
                </c:pt>
                <c:pt idx="7">
                  <c:v>Scottish Borders</c:v>
                </c:pt>
                <c:pt idx="8">
                  <c:v>Renfrewshire</c:v>
                </c:pt>
                <c:pt idx="9">
                  <c:v>Falkirk</c:v>
                </c:pt>
                <c:pt idx="10">
                  <c:v>Stirling</c:v>
                </c:pt>
                <c:pt idx="11">
                  <c:v>Perth and Kinross</c:v>
                </c:pt>
                <c:pt idx="12">
                  <c:v>South Lanarkshire</c:v>
                </c:pt>
                <c:pt idx="13">
                  <c:v>Highland</c:v>
                </c:pt>
                <c:pt idx="14">
                  <c:v>East Dunbartonshire</c:v>
                </c:pt>
                <c:pt idx="15">
                  <c:v>Fife</c:v>
                </c:pt>
                <c:pt idx="16">
                  <c:v>Moray</c:v>
                </c:pt>
                <c:pt idx="17">
                  <c:v>South Ayrshire</c:v>
                </c:pt>
                <c:pt idx="18">
                  <c:v>Argyll and Bute</c:v>
                </c:pt>
                <c:pt idx="19">
                  <c:v>North Lanarkshire</c:v>
                </c:pt>
                <c:pt idx="20">
                  <c:v>Clackmannanshire</c:v>
                </c:pt>
                <c:pt idx="21">
                  <c:v>Na h-Eileanan Siar</c:v>
                </c:pt>
                <c:pt idx="22">
                  <c:v>Angus</c:v>
                </c:pt>
                <c:pt idx="23">
                  <c:v>Dundee City</c:v>
                </c:pt>
                <c:pt idx="24">
                  <c:v>Aberdeenshire</c:v>
                </c:pt>
                <c:pt idx="25">
                  <c:v>East Ayrshire</c:v>
                </c:pt>
                <c:pt idx="26">
                  <c:v>North Ayrshire</c:v>
                </c:pt>
                <c:pt idx="27">
                  <c:v>Dumfries and Galloway</c:v>
                </c:pt>
                <c:pt idx="28">
                  <c:v>West Dunbartonshire</c:v>
                </c:pt>
                <c:pt idx="29">
                  <c:v>Shetland Islands</c:v>
                </c:pt>
                <c:pt idx="30">
                  <c:v>Inverclyde</c:v>
                </c:pt>
                <c:pt idx="31">
                  <c:v>Aberdeen City</c:v>
                </c:pt>
              </c:strCache>
            </c:strRef>
          </c:cat>
          <c:val>
            <c:numRef>
              <c:f>'F-working'!$J$242:$J$273</c:f>
              <c:numCache>
                <c:formatCode>0.00</c:formatCode>
                <c:ptCount val="32"/>
                <c:pt idx="0">
                  <c:v>3.48462468107964E-2</c:v>
                </c:pt>
                <c:pt idx="1">
                  <c:v>2.2343403146414476E-2</c:v>
                </c:pt>
                <c:pt idx="2">
                  <c:v>2.2294409574659779E-2</c:v>
                </c:pt>
                <c:pt idx="3">
                  <c:v>2.0008300597450068E-2</c:v>
                </c:pt>
                <c:pt idx="4">
                  <c:v>1.9555113233316712E-2</c:v>
                </c:pt>
                <c:pt idx="5">
                  <c:v>1.9095779366073762E-2</c:v>
                </c:pt>
                <c:pt idx="6">
                  <c:v>1.5802903748969088E-2</c:v>
                </c:pt>
                <c:pt idx="7">
                  <c:v>1.2293676407221454E-2</c:v>
                </c:pt>
                <c:pt idx="8">
                  <c:v>1.1424240881815706E-2</c:v>
                </c:pt>
                <c:pt idx="9">
                  <c:v>1.0985692174110051E-2</c:v>
                </c:pt>
                <c:pt idx="10">
                  <c:v>9.7366769803319819E-3</c:v>
                </c:pt>
                <c:pt idx="11">
                  <c:v>9.6763520220402022E-3</c:v>
                </c:pt>
                <c:pt idx="12">
                  <c:v>8.5768047475771603E-3</c:v>
                </c:pt>
                <c:pt idx="13">
                  <c:v>8.5067881138740642E-3</c:v>
                </c:pt>
                <c:pt idx="14">
                  <c:v>7.9130379735388168E-3</c:v>
                </c:pt>
                <c:pt idx="15">
                  <c:v>6.6957865734829092E-3</c:v>
                </c:pt>
                <c:pt idx="16">
                  <c:v>6.6575139470013145E-3</c:v>
                </c:pt>
                <c:pt idx="17">
                  <c:v>5.6556310030608792E-3</c:v>
                </c:pt>
                <c:pt idx="18">
                  <c:v>5.6400027512208961E-3</c:v>
                </c:pt>
                <c:pt idx="19">
                  <c:v>5.2219092514484977E-3</c:v>
                </c:pt>
                <c:pt idx="20">
                  <c:v>4.6341139156362843E-3</c:v>
                </c:pt>
                <c:pt idx="21">
                  <c:v>2.1467453806640613E-3</c:v>
                </c:pt>
                <c:pt idx="22">
                  <c:v>1.8303113239821478E-3</c:v>
                </c:pt>
                <c:pt idx="23">
                  <c:v>3.9302677245078854E-4</c:v>
                </c:pt>
                <c:pt idx="24">
                  <c:v>-6.9082242409590489E-4</c:v>
                </c:pt>
                <c:pt idx="25">
                  <c:v>-9.3562874251496009E-4</c:v>
                </c:pt>
                <c:pt idx="26">
                  <c:v>-9.8753685242447542E-4</c:v>
                </c:pt>
                <c:pt idx="27">
                  <c:v>-1.3202904639020296E-3</c:v>
                </c:pt>
                <c:pt idx="28">
                  <c:v>-2.0363307259680941E-3</c:v>
                </c:pt>
                <c:pt idx="29">
                  <c:v>-8.8676066329698155E-3</c:v>
                </c:pt>
                <c:pt idx="30">
                  <c:v>-1.0170673106848049E-2</c:v>
                </c:pt>
                <c:pt idx="31">
                  <c:v>-1.0451856221066369E-2</c:v>
                </c:pt>
              </c:numCache>
            </c:numRef>
          </c:val>
          <c:extLst>
            <c:ext xmlns:c16="http://schemas.microsoft.com/office/drawing/2014/chart" uri="{C3380CC4-5D6E-409C-BE32-E72D297353CC}">
              <c16:uniqueId val="{00000001-9458-4BDF-B401-CAA1545F7CED}"/>
            </c:ext>
          </c:extLst>
        </c:ser>
        <c:dLbls>
          <c:showLegendKey val="0"/>
          <c:showVal val="0"/>
          <c:showCatName val="0"/>
          <c:showSerName val="0"/>
          <c:showPercent val="0"/>
          <c:showBubbleSize val="0"/>
        </c:dLbls>
        <c:gapWidth val="182"/>
        <c:axId val="678431272"/>
        <c:axId val="678424056"/>
      </c:barChart>
      <c:catAx>
        <c:axId val="678431272"/>
        <c:scaling>
          <c:orientation val="maxMin"/>
        </c:scaling>
        <c:delete val="0"/>
        <c:axPos val="l"/>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t>Percentage change </a:t>
                </a:r>
              </a:p>
            </c:rich>
          </c:tx>
          <c:layout>
            <c:manualLayout>
              <c:xMode val="edge"/>
              <c:yMode val="edge"/>
              <c:x val="0.47233485369530065"/>
              <c:y val="0.9277847714744033"/>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high"/>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max"/>
        <c:crossBetween val="between"/>
      </c:valAx>
      <c:spPr>
        <a:noFill/>
        <a:ln w="25400">
          <a:noFill/>
        </a:ln>
        <a:effectLst/>
      </c:spPr>
    </c:plotArea>
    <c:legend>
      <c:legendPos val="r"/>
      <c:layout>
        <c:manualLayout>
          <c:xMode val="edge"/>
          <c:yMode val="edge"/>
          <c:x val="0.8223344212514494"/>
          <c:y val="0.40790068112651562"/>
          <c:w val="6.6717175643362728E-2"/>
          <c:h val="6.313511424568861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t>Percentage difference between ABPE and MYE by urban-rural classification, 2016-2018</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12903731577297"/>
          <c:y val="0.11374396135265699"/>
          <c:w val="0.79102566112678985"/>
          <c:h val="0.76910715854194112"/>
        </c:manualLayout>
      </c:layout>
      <c:barChart>
        <c:barDir val="col"/>
        <c:grouping val="clustered"/>
        <c:varyColors val="0"/>
        <c:ser>
          <c:idx val="0"/>
          <c:order val="0"/>
          <c:tx>
            <c:strRef>
              <c:f>'D - working'!$B$5</c:f>
              <c:strCache>
                <c:ptCount val="1"/>
                <c:pt idx="0">
                  <c:v>2016</c:v>
                </c:pt>
              </c:strCache>
            </c:strRef>
          </c:tx>
          <c:spPr>
            <a:solidFill>
              <a:srgbClr val="8ADED6"/>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working'!$B$6:$B$13</c:f>
              <c:numCache>
                <c:formatCode>0.0%</c:formatCode>
                <c:ptCount val="8"/>
                <c:pt idx="0">
                  <c:v>3.811726961159688E-3</c:v>
                </c:pt>
                <c:pt idx="1">
                  <c:v>8.5515208087856478E-3</c:v>
                </c:pt>
                <c:pt idx="2">
                  <c:v>1.2214651571160542E-3</c:v>
                </c:pt>
                <c:pt idx="3">
                  <c:v>-4.6947981955367483E-3</c:v>
                </c:pt>
                <c:pt idx="4">
                  <c:v>-5.9166293142088747E-3</c:v>
                </c:pt>
                <c:pt idx="5">
                  <c:v>-1.2352821185054891E-2</c:v>
                </c:pt>
                <c:pt idx="6">
                  <c:v>-1.6775631948419752E-2</c:v>
                </c:pt>
                <c:pt idx="7">
                  <c:v>-2.123818057803159E-2</c:v>
                </c:pt>
              </c:numCache>
            </c:numRef>
          </c:val>
          <c:extLst>
            <c:ext xmlns:c16="http://schemas.microsoft.com/office/drawing/2014/chart" uri="{C3380CC4-5D6E-409C-BE32-E72D297353CC}">
              <c16:uniqueId val="{00000000-C48C-42CD-B9EF-D40E9EC8E008}"/>
            </c:ext>
          </c:extLst>
        </c:ser>
        <c:ser>
          <c:idx val="1"/>
          <c:order val="1"/>
          <c:tx>
            <c:strRef>
              <c:f>'D - working'!$C$5</c:f>
              <c:strCache>
                <c:ptCount val="1"/>
                <c:pt idx="0">
                  <c:v>2017</c:v>
                </c:pt>
              </c:strCache>
            </c:strRef>
          </c:tx>
          <c:spPr>
            <a:solidFill>
              <a:srgbClr val="2DA197"/>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working'!$C$6:$C$13</c:f>
              <c:numCache>
                <c:formatCode>0.0%</c:formatCode>
                <c:ptCount val="8"/>
                <c:pt idx="0">
                  <c:v>3.4001116391212346E-3</c:v>
                </c:pt>
                <c:pt idx="1">
                  <c:v>5.0058392962462834E-3</c:v>
                </c:pt>
                <c:pt idx="2">
                  <c:v>-2.3441764875887093E-3</c:v>
                </c:pt>
                <c:pt idx="3">
                  <c:v>-8.971119710877282E-3</c:v>
                </c:pt>
                <c:pt idx="4">
                  <c:v>-2.5440696081530656E-3</c:v>
                </c:pt>
                <c:pt idx="5">
                  <c:v>-1.5614284436404838E-2</c:v>
                </c:pt>
                <c:pt idx="6">
                  <c:v>-1.2553105827068799E-2</c:v>
                </c:pt>
                <c:pt idx="7">
                  <c:v>-1.5686772091035368E-2</c:v>
                </c:pt>
              </c:numCache>
            </c:numRef>
          </c:val>
          <c:extLst>
            <c:ext xmlns:c16="http://schemas.microsoft.com/office/drawing/2014/chart" uri="{C3380CC4-5D6E-409C-BE32-E72D297353CC}">
              <c16:uniqueId val="{00000001-C48C-42CD-B9EF-D40E9EC8E008}"/>
            </c:ext>
          </c:extLst>
        </c:ser>
        <c:ser>
          <c:idx val="2"/>
          <c:order val="2"/>
          <c:tx>
            <c:strRef>
              <c:f>'D - working'!$D$5</c:f>
              <c:strCache>
                <c:ptCount val="1"/>
                <c:pt idx="0">
                  <c:v>2018</c:v>
                </c:pt>
              </c:strCache>
            </c:strRef>
          </c:tx>
          <c:spPr>
            <a:solidFill>
              <a:srgbClr val="1C655F"/>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working'!$D$6:$D$13</c:f>
              <c:numCache>
                <c:formatCode>0.0%</c:formatCode>
                <c:ptCount val="8"/>
                <c:pt idx="0">
                  <c:v>4.221696034719228E-3</c:v>
                </c:pt>
                <c:pt idx="1">
                  <c:v>1.2157262025972171E-2</c:v>
                </c:pt>
                <c:pt idx="2">
                  <c:v>6.3072327924792128E-3</c:v>
                </c:pt>
                <c:pt idx="3">
                  <c:v>-1.5663584563377581E-3</c:v>
                </c:pt>
                <c:pt idx="4">
                  <c:v>-5.9022943277438106E-4</c:v>
                </c:pt>
                <c:pt idx="5">
                  <c:v>-7.1424933167491223E-3</c:v>
                </c:pt>
                <c:pt idx="6">
                  <c:v>-1.3948600936711901E-2</c:v>
                </c:pt>
                <c:pt idx="7">
                  <c:v>-1.4353779227114475E-2</c:v>
                </c:pt>
              </c:numCache>
            </c:numRef>
          </c:val>
          <c:extLst>
            <c:ext xmlns:c16="http://schemas.microsoft.com/office/drawing/2014/chart" uri="{C3380CC4-5D6E-409C-BE32-E72D297353CC}">
              <c16:uniqueId val="{00000002-C48C-42CD-B9EF-D40E9EC8E008}"/>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Percentage Difference ((ABPE - MYE) / MYE)</a:t>
                </a:r>
              </a:p>
            </c:rich>
          </c:tx>
          <c:layout>
            <c:manualLayout>
              <c:xMode val="edge"/>
              <c:yMode val="edge"/>
              <c:x val="1.9358733145186578E-2"/>
              <c:y val="0.1732545015371101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0623170795442676"/>
          <c:y val="0.13715107597716295"/>
          <c:w val="0.22404228075676805"/>
          <c:h val="5.717940272288098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t>Percentage difference between ABPE and MYE by urban-rural classification, 2016-2018 Males</a:t>
            </a:r>
          </a:p>
        </c:rich>
      </c:tx>
      <c:layout>
        <c:manualLayout>
          <c:xMode val="edge"/>
          <c:yMode val="edge"/>
          <c:x val="0.13387177276053097"/>
          <c:y val="2.73667105841018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949932058116443"/>
          <c:y val="0.14108476064997805"/>
          <c:w val="0.76281671370335524"/>
          <c:h val="0.68544444444444441"/>
        </c:manualLayout>
      </c:layout>
      <c:barChart>
        <c:barDir val="col"/>
        <c:grouping val="clustered"/>
        <c:varyColors val="0"/>
        <c:ser>
          <c:idx val="0"/>
          <c:order val="0"/>
          <c:tx>
            <c:strRef>
              <c:f>'D - working'!$B$5</c:f>
              <c:strCache>
                <c:ptCount val="1"/>
                <c:pt idx="0">
                  <c:v>2016</c:v>
                </c:pt>
              </c:strCache>
            </c:strRef>
          </c:tx>
          <c:spPr>
            <a:solidFill>
              <a:srgbClr val="8ADED6"/>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working'!$B$17:$B$24</c:f>
              <c:numCache>
                <c:formatCode>0.0%</c:formatCode>
                <c:ptCount val="8"/>
                <c:pt idx="0">
                  <c:v>1.0492871314132879E-2</c:v>
                </c:pt>
                <c:pt idx="1">
                  <c:v>1.9698644629355701E-2</c:v>
                </c:pt>
                <c:pt idx="2">
                  <c:v>8.6452413756674309E-3</c:v>
                </c:pt>
                <c:pt idx="3">
                  <c:v>2.682163611980331E-3</c:v>
                </c:pt>
                <c:pt idx="4">
                  <c:v>5.263157894736842E-3</c:v>
                </c:pt>
                <c:pt idx="5">
                  <c:v>-8.5577017620592725E-3</c:v>
                </c:pt>
                <c:pt idx="6">
                  <c:v>-1.1611012758683842E-2</c:v>
                </c:pt>
                <c:pt idx="7">
                  <c:v>-1.4692403084056721E-2</c:v>
                </c:pt>
              </c:numCache>
            </c:numRef>
          </c:val>
          <c:extLst>
            <c:ext xmlns:c16="http://schemas.microsoft.com/office/drawing/2014/chart" uri="{C3380CC4-5D6E-409C-BE32-E72D297353CC}">
              <c16:uniqueId val="{00000000-4E20-4507-AE78-5E7F3924ACAC}"/>
            </c:ext>
          </c:extLst>
        </c:ser>
        <c:ser>
          <c:idx val="1"/>
          <c:order val="1"/>
          <c:tx>
            <c:strRef>
              <c:f>'D - working'!$C$5</c:f>
              <c:strCache>
                <c:ptCount val="1"/>
                <c:pt idx="0">
                  <c:v>2017</c:v>
                </c:pt>
              </c:strCache>
            </c:strRef>
          </c:tx>
          <c:spPr>
            <a:solidFill>
              <a:srgbClr val="2DA197"/>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working'!$C$17:$C$24</c:f>
              <c:numCache>
                <c:formatCode>0.0%</c:formatCode>
                <c:ptCount val="8"/>
                <c:pt idx="0">
                  <c:v>5.1693138365554768E-3</c:v>
                </c:pt>
                <c:pt idx="1">
                  <c:v>1.4523858741736662E-2</c:v>
                </c:pt>
                <c:pt idx="2">
                  <c:v>3.5412598459749435E-3</c:v>
                </c:pt>
                <c:pt idx="3">
                  <c:v>-6.1835557098688888E-3</c:v>
                </c:pt>
                <c:pt idx="4">
                  <c:v>9.6129992557677998E-3</c:v>
                </c:pt>
                <c:pt idx="5">
                  <c:v>-1.3875180447846375E-2</c:v>
                </c:pt>
                <c:pt idx="6">
                  <c:v>-9.7379280123671679E-3</c:v>
                </c:pt>
                <c:pt idx="7">
                  <c:v>-1.3099497000833848E-2</c:v>
                </c:pt>
              </c:numCache>
            </c:numRef>
          </c:val>
          <c:extLst>
            <c:ext xmlns:c16="http://schemas.microsoft.com/office/drawing/2014/chart" uri="{C3380CC4-5D6E-409C-BE32-E72D297353CC}">
              <c16:uniqueId val="{00000001-4E20-4507-AE78-5E7F3924ACAC}"/>
            </c:ext>
          </c:extLst>
        </c:ser>
        <c:ser>
          <c:idx val="2"/>
          <c:order val="2"/>
          <c:tx>
            <c:strRef>
              <c:f>'D - working'!$D$5</c:f>
              <c:strCache>
                <c:ptCount val="1"/>
                <c:pt idx="0">
                  <c:v>2018</c:v>
                </c:pt>
              </c:strCache>
            </c:strRef>
          </c:tx>
          <c:spPr>
            <a:solidFill>
              <a:srgbClr val="1C655F"/>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working'!$D$17:$D$24</c:f>
              <c:numCache>
                <c:formatCode>0.0%</c:formatCode>
                <c:ptCount val="8"/>
                <c:pt idx="0">
                  <c:v>5.0368913575781337E-3</c:v>
                </c:pt>
                <c:pt idx="1">
                  <c:v>2.1254014272029439E-2</c:v>
                </c:pt>
                <c:pt idx="2">
                  <c:v>1.2698691105215846E-2</c:v>
                </c:pt>
                <c:pt idx="3">
                  <c:v>4.0136099365750532E-3</c:v>
                </c:pt>
                <c:pt idx="4">
                  <c:v>8.1929056884833817E-3</c:v>
                </c:pt>
                <c:pt idx="5">
                  <c:v>-5.1038595439175122E-3</c:v>
                </c:pt>
                <c:pt idx="6">
                  <c:v>-1.0615014226307727E-2</c:v>
                </c:pt>
                <c:pt idx="7">
                  <c:v>-1.0327601761212921E-2</c:v>
                </c:pt>
              </c:numCache>
            </c:numRef>
          </c:val>
          <c:extLst>
            <c:ext xmlns:c16="http://schemas.microsoft.com/office/drawing/2014/chart" uri="{C3380CC4-5D6E-409C-BE32-E72D297353CC}">
              <c16:uniqueId val="{00000002-4E20-4507-AE78-5E7F3924ACAC}"/>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Percentage Difference ((ABPE - MYE) / MYE)</a:t>
                </a:r>
              </a:p>
            </c:rich>
          </c:tx>
          <c:layout>
            <c:manualLayout>
              <c:xMode val="edge"/>
              <c:yMode val="edge"/>
              <c:x val="4.2589631023309295E-2"/>
              <c:y val="0.1620994729907773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2384093759799313"/>
          <c:y val="0.16503864734299517"/>
          <c:w val="0.20541718929654018"/>
          <c:h val="5.3810935441370222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t>Percentage difference between ABPE and MYE by urban-rural classification, 2016-2018 Females</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0.12834036012296882"/>
          <c:w val="0.75949794881662691"/>
          <c:h val="0.73564207290294248"/>
        </c:manualLayout>
      </c:layout>
      <c:barChart>
        <c:barDir val="col"/>
        <c:grouping val="clustered"/>
        <c:varyColors val="0"/>
        <c:ser>
          <c:idx val="0"/>
          <c:order val="0"/>
          <c:tx>
            <c:strRef>
              <c:f>'D - working'!$B$5</c:f>
              <c:strCache>
                <c:ptCount val="1"/>
                <c:pt idx="0">
                  <c:v>2016</c:v>
                </c:pt>
              </c:strCache>
            </c:strRef>
          </c:tx>
          <c:spPr>
            <a:solidFill>
              <a:srgbClr val="CC99FF"/>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working'!$G$17:$G$24</c:f>
              <c:numCache>
                <c:formatCode>0.0%</c:formatCode>
                <c:ptCount val="8"/>
                <c:pt idx="0">
                  <c:v>-2.4943997973754304E-3</c:v>
                </c:pt>
                <c:pt idx="1">
                  <c:v>-1.8670763971741226E-3</c:v>
                </c:pt>
                <c:pt idx="2">
                  <c:v>-5.8452088143234856E-3</c:v>
                </c:pt>
                <c:pt idx="3">
                  <c:v>-1.1565863738704007E-2</c:v>
                </c:pt>
                <c:pt idx="4">
                  <c:v>-1.6463414634146342E-2</c:v>
                </c:pt>
                <c:pt idx="5">
                  <c:v>-1.6045232777929887E-2</c:v>
                </c:pt>
                <c:pt idx="6">
                  <c:v>-2.180844735276621E-2</c:v>
                </c:pt>
                <c:pt idx="7">
                  <c:v>-2.7682671125620405E-2</c:v>
                </c:pt>
              </c:numCache>
            </c:numRef>
          </c:val>
          <c:extLst>
            <c:ext xmlns:c16="http://schemas.microsoft.com/office/drawing/2014/chart" uri="{C3380CC4-5D6E-409C-BE32-E72D297353CC}">
              <c16:uniqueId val="{00000000-6879-4495-A2FA-D736DD9EF6A5}"/>
            </c:ext>
          </c:extLst>
        </c:ser>
        <c:ser>
          <c:idx val="1"/>
          <c:order val="1"/>
          <c:tx>
            <c:strRef>
              <c:f>'D - working'!$C$5</c:f>
              <c:strCache>
                <c:ptCount val="1"/>
                <c:pt idx="0">
                  <c:v>2017</c:v>
                </c:pt>
              </c:strCache>
            </c:strRef>
          </c:tx>
          <c:spPr>
            <a:solidFill>
              <a:srgbClr val="9966FF"/>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working'!$H$17:$H$24</c:f>
              <c:numCache>
                <c:formatCode>0.0%</c:formatCode>
                <c:ptCount val="8"/>
                <c:pt idx="0">
                  <c:v>1.7229956351466303E-3</c:v>
                </c:pt>
                <c:pt idx="1">
                  <c:v>-3.8981988959542989E-3</c:v>
                </c:pt>
                <c:pt idx="2">
                  <c:v>-7.950507879446558E-3</c:v>
                </c:pt>
                <c:pt idx="3">
                  <c:v>-1.1581636602926377E-2</c:v>
                </c:pt>
                <c:pt idx="4">
                  <c:v>-1.4013633305052514E-2</c:v>
                </c:pt>
                <c:pt idx="5">
                  <c:v>-1.7308245696646261E-2</c:v>
                </c:pt>
                <c:pt idx="6">
                  <c:v>-1.5297887491098979E-2</c:v>
                </c:pt>
                <c:pt idx="7">
                  <c:v>-1.8238493168855285E-2</c:v>
                </c:pt>
              </c:numCache>
            </c:numRef>
          </c:val>
          <c:extLst>
            <c:ext xmlns:c16="http://schemas.microsoft.com/office/drawing/2014/chart" uri="{C3380CC4-5D6E-409C-BE32-E72D297353CC}">
              <c16:uniqueId val="{00000001-6879-4495-A2FA-D736DD9EF6A5}"/>
            </c:ext>
          </c:extLst>
        </c:ser>
        <c:ser>
          <c:idx val="2"/>
          <c:order val="2"/>
          <c:tx>
            <c:strRef>
              <c:f>'D - working'!$D$5</c:f>
              <c:strCache>
                <c:ptCount val="1"/>
                <c:pt idx="0">
                  <c:v>2018</c:v>
                </c:pt>
              </c:strCache>
            </c:strRef>
          </c:tx>
          <c:spPr>
            <a:solidFill>
              <a:srgbClr val="660066"/>
            </a:solidFill>
            <a:ln>
              <a:noFill/>
            </a:ln>
            <a:effectLst/>
          </c:spPr>
          <c:invertIfNegative val="0"/>
          <c:cat>
            <c:strRef>
              <c:f>'D - working'!$A$6:$A$13</c:f>
              <c:strCache>
                <c:ptCount val="8"/>
                <c:pt idx="0">
                  <c:v>Large Urban Areas</c:v>
                </c:pt>
                <c:pt idx="1">
                  <c:v>Other Urban Areas</c:v>
                </c:pt>
                <c:pt idx="2">
                  <c:v>Accessible Small Towns</c:v>
                </c:pt>
                <c:pt idx="3">
                  <c:v>Remote Small Towns</c:v>
                </c:pt>
                <c:pt idx="4">
                  <c:v>Very Remote Small Towns</c:v>
                </c:pt>
                <c:pt idx="5">
                  <c:v>Accessible Rural</c:v>
                </c:pt>
                <c:pt idx="6">
                  <c:v>Remote Rural</c:v>
                </c:pt>
                <c:pt idx="7">
                  <c:v>Very Remote Rural</c:v>
                </c:pt>
              </c:strCache>
            </c:strRef>
          </c:cat>
          <c:val>
            <c:numRef>
              <c:f>'D - working'!$I$17:$I$24</c:f>
              <c:numCache>
                <c:formatCode>0.0%</c:formatCode>
                <c:ptCount val="8"/>
                <c:pt idx="0">
                  <c:v>3.4469413927331188E-3</c:v>
                </c:pt>
                <c:pt idx="1">
                  <c:v>3.6330850972332205E-3</c:v>
                </c:pt>
                <c:pt idx="2">
                  <c:v>2.2531732189500213E-4</c:v>
                </c:pt>
                <c:pt idx="3">
                  <c:v>-6.7970334587455676E-3</c:v>
                </c:pt>
                <c:pt idx="4">
                  <c:v>-8.9504622928543998E-3</c:v>
                </c:pt>
                <c:pt idx="5">
                  <c:v>-9.1263948957029748E-3</c:v>
                </c:pt>
                <c:pt idx="6">
                  <c:v>-1.7200882583216684E-2</c:v>
                </c:pt>
                <c:pt idx="7">
                  <c:v>-1.8320509418944017E-2</c:v>
                </c:pt>
              </c:numCache>
            </c:numRef>
          </c:val>
          <c:extLst>
            <c:ext xmlns:c16="http://schemas.microsoft.com/office/drawing/2014/chart" uri="{C3380CC4-5D6E-409C-BE32-E72D297353CC}">
              <c16:uniqueId val="{00000002-6879-4495-A2FA-D736DD9EF6A5}"/>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3.0000000000000006E-2"/>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Percentage Difference ((ABPE - MYE) / MYE)</a:t>
                </a:r>
              </a:p>
            </c:rich>
          </c:tx>
          <c:layout>
            <c:manualLayout>
              <c:xMode val="edge"/>
              <c:yMode val="edge"/>
              <c:x val="4.0930281174871956E-2"/>
              <c:y val="0.1620994729907773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42881898714330513"/>
          <c:y val="0.15109486166007904"/>
          <c:w val="0.20541718929654018"/>
          <c:h val="5.381093544137022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solidFill>
                  <a:sysClr val="windowText" lastClr="000000"/>
                </a:solidFill>
              </a:rPr>
              <a:t>Percentage difference between ABPE and MYE by SIMD Decile, 2016-2018</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working'!$B$5</c:f>
              <c:strCache>
                <c:ptCount val="1"/>
                <c:pt idx="0">
                  <c:v>2016</c:v>
                </c:pt>
              </c:strCache>
            </c:strRef>
          </c:tx>
          <c:spPr>
            <a:solidFill>
              <a:srgbClr val="8ADED6"/>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working'!$B$6:$B$15</c:f>
              <c:numCache>
                <c:formatCode>0.0%</c:formatCode>
                <c:ptCount val="10"/>
                <c:pt idx="0">
                  <c:v>4.940827724254903E-2</c:v>
                </c:pt>
                <c:pt idx="1">
                  <c:v>3.4360501971872071E-2</c:v>
                </c:pt>
                <c:pt idx="2">
                  <c:v>1.6135088697472776E-2</c:v>
                </c:pt>
                <c:pt idx="3">
                  <c:v>4.0354787424215915E-3</c:v>
                </c:pt>
                <c:pt idx="4">
                  <c:v>-5.2059806245683456E-3</c:v>
                </c:pt>
                <c:pt idx="5">
                  <c:v>-9.8647005140602984E-3</c:v>
                </c:pt>
                <c:pt idx="6">
                  <c:v>-2.0726232547414118E-2</c:v>
                </c:pt>
                <c:pt idx="7">
                  <c:v>-1.5232685260179639E-2</c:v>
                </c:pt>
                <c:pt idx="8">
                  <c:v>-1.2124654064238131E-2</c:v>
                </c:pt>
                <c:pt idx="9">
                  <c:v>-1.7993981378342155E-2</c:v>
                </c:pt>
              </c:numCache>
            </c:numRef>
          </c:val>
          <c:extLst>
            <c:ext xmlns:c16="http://schemas.microsoft.com/office/drawing/2014/chart" uri="{C3380CC4-5D6E-409C-BE32-E72D297353CC}">
              <c16:uniqueId val="{00000000-7DA1-4C05-A58C-F28B4B0D97BB}"/>
            </c:ext>
          </c:extLst>
        </c:ser>
        <c:ser>
          <c:idx val="1"/>
          <c:order val="1"/>
          <c:tx>
            <c:strRef>
              <c:f>'E - working'!$C$5</c:f>
              <c:strCache>
                <c:ptCount val="1"/>
                <c:pt idx="0">
                  <c:v>2017</c:v>
                </c:pt>
              </c:strCache>
            </c:strRef>
          </c:tx>
          <c:spPr>
            <a:solidFill>
              <a:srgbClr val="2DA197"/>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working'!$C$6:$C$15</c:f>
              <c:numCache>
                <c:formatCode>0.0%</c:formatCode>
                <c:ptCount val="10"/>
                <c:pt idx="0">
                  <c:v>7.2063529918606622E-2</c:v>
                </c:pt>
                <c:pt idx="1">
                  <c:v>3.0216336883324927E-2</c:v>
                </c:pt>
                <c:pt idx="2">
                  <c:v>2.0764511562057573E-2</c:v>
                </c:pt>
                <c:pt idx="3">
                  <c:v>-1.1883611448447504E-2</c:v>
                </c:pt>
                <c:pt idx="4">
                  <c:v>-2.0607895446779173E-3</c:v>
                </c:pt>
                <c:pt idx="5">
                  <c:v>-6.4563062653450942E-3</c:v>
                </c:pt>
                <c:pt idx="6">
                  <c:v>-2.1403304037051894E-2</c:v>
                </c:pt>
                <c:pt idx="7">
                  <c:v>-3.5063093643313212E-2</c:v>
                </c:pt>
                <c:pt idx="8">
                  <c:v>-2.575368043343863E-2</c:v>
                </c:pt>
                <c:pt idx="9">
                  <c:v>-1.4018317410437044E-2</c:v>
                </c:pt>
              </c:numCache>
            </c:numRef>
          </c:val>
          <c:extLst>
            <c:ext xmlns:c16="http://schemas.microsoft.com/office/drawing/2014/chart" uri="{C3380CC4-5D6E-409C-BE32-E72D297353CC}">
              <c16:uniqueId val="{00000001-7DA1-4C05-A58C-F28B4B0D97BB}"/>
            </c:ext>
          </c:extLst>
        </c:ser>
        <c:ser>
          <c:idx val="2"/>
          <c:order val="2"/>
          <c:tx>
            <c:strRef>
              <c:f>'E - working'!$D$5</c:f>
              <c:strCache>
                <c:ptCount val="1"/>
                <c:pt idx="0">
                  <c:v>2018</c:v>
                </c:pt>
              </c:strCache>
            </c:strRef>
          </c:tx>
          <c:spPr>
            <a:solidFill>
              <a:srgbClr val="1C655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working'!$D$6:$D$15</c:f>
              <c:numCache>
                <c:formatCode>0.0%</c:formatCode>
                <c:ptCount val="10"/>
                <c:pt idx="0">
                  <c:v>6.5421422983702793E-2</c:v>
                </c:pt>
                <c:pt idx="1">
                  <c:v>2.7618865592764615E-2</c:v>
                </c:pt>
                <c:pt idx="2">
                  <c:v>2.6381796922536969E-2</c:v>
                </c:pt>
                <c:pt idx="3">
                  <c:v>-5.6588611471697263E-3</c:v>
                </c:pt>
                <c:pt idx="4">
                  <c:v>3.7481722511687296E-3</c:v>
                </c:pt>
                <c:pt idx="5">
                  <c:v>-1.2202359492603706E-4</c:v>
                </c:pt>
                <c:pt idx="6">
                  <c:v>-1.4452645084485547E-2</c:v>
                </c:pt>
                <c:pt idx="7">
                  <c:v>-2.866901753664669E-2</c:v>
                </c:pt>
                <c:pt idx="8">
                  <c:v>-1.3118587059875396E-2</c:v>
                </c:pt>
                <c:pt idx="9">
                  <c:v>-7.6045289036166452E-3</c:v>
                </c:pt>
              </c:numCache>
            </c:numRef>
          </c:val>
          <c:extLst>
            <c:ext xmlns:c16="http://schemas.microsoft.com/office/drawing/2014/chart" uri="{C3380CC4-5D6E-409C-BE32-E72D297353CC}">
              <c16:uniqueId val="{00000002-7DA1-4C05-A58C-F28B4B0D97BB}"/>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solidFill>
                      <a:schemeClr val="tx1"/>
                    </a:solidFill>
                  </a:rPr>
                  <a:t>SIMD Decile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mn-lt"/>
                    <a:ea typeface="+mn-ea"/>
                    <a:cs typeface="+mn-cs"/>
                  </a:defRPr>
                </a:pPr>
                <a:r>
                  <a:rPr lang="en-GB" sz="1200">
                    <a:solidFill>
                      <a:schemeClr val="tx1"/>
                    </a:solidFill>
                  </a:rPr>
                  <a:t>Percentage difference  </a:t>
                </a:r>
                <a:r>
                  <a:rPr lang="en-GB" sz="1200" b="0" i="0" baseline="0">
                    <a:solidFill>
                      <a:schemeClr val="tx1"/>
                    </a:solidFill>
                    <a:effectLst/>
                  </a:rPr>
                  <a:t>((ABPE - MYE) / MYE)</a:t>
                </a:r>
                <a:endParaRPr lang="en-GB" sz="12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chemeClr val="tx1"/>
                    </a:solidFill>
                  </a:defRPr>
                </a:pPr>
                <a:r>
                  <a:rPr lang="en-GB" sz="1200">
                    <a:solidFill>
                      <a:schemeClr val="tx1"/>
                    </a:solidFill>
                  </a:rPr>
                  <a:t>  </a:t>
                </a:r>
              </a:p>
            </c:rich>
          </c:tx>
          <c:layout>
            <c:manualLayout>
              <c:xMode val="edge"/>
              <c:yMode val="edge"/>
              <c:x val="3.263353193268527E-2"/>
              <c:y val="0.1676769872639437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38631950977317864"/>
          <c:y val="0.11459003074220467"/>
          <c:w val="0.22404228075676805"/>
          <c:h val="5.717940272288098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0" i="0" u="none" strike="noStrike" baseline="0">
                <a:solidFill>
                  <a:sysClr val="windowText" lastClr="000000"/>
                </a:solidFill>
                <a:effectLst/>
              </a:rPr>
              <a:t>Comparison of ABPE and Mid-2016 Estimates for Scotland</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12504691735958"/>
          <c:y val="0.1865423106903632"/>
          <c:w val="0.85869562944538713"/>
          <c:h val="0.66875966818004406"/>
        </c:manualLayout>
      </c:layout>
      <c:lineChart>
        <c:grouping val="standard"/>
        <c:varyColors val="0"/>
        <c:ser>
          <c:idx val="0"/>
          <c:order val="0"/>
          <c:tx>
            <c:strRef>
              <c:f>'A - working'!$B$2</c:f>
              <c:strCache>
                <c:ptCount val="1"/>
                <c:pt idx="0">
                  <c:v>2016 ABPE</c:v>
                </c:pt>
              </c:strCache>
            </c:strRef>
          </c:tx>
          <c:spPr>
            <a:ln w="15875" cap="rnd">
              <a:solidFill>
                <a:srgbClr val="1C655F"/>
              </a:solidFill>
              <a:round/>
            </a:ln>
            <a:effectLst/>
          </c:spPr>
          <c:marker>
            <c:symbol val="none"/>
          </c:marker>
          <c:dPt>
            <c:idx val="61"/>
            <c:marker>
              <c:symbol val="none"/>
            </c:marker>
            <c:bubble3D val="0"/>
            <c:extLst>
              <c:ext xmlns:c16="http://schemas.microsoft.com/office/drawing/2014/chart" uri="{C3380CC4-5D6E-409C-BE32-E72D297353CC}">
                <c16:uniqueId val="{00000000-3425-4504-B866-FD3B72A48365}"/>
              </c:ext>
            </c:extLst>
          </c:dPt>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working'!$B$3:$B$103</c:f>
              <c:numCache>
                <c:formatCode>#,##0</c:formatCode>
                <c:ptCount val="101"/>
                <c:pt idx="0">
                  <c:v>55537</c:v>
                </c:pt>
                <c:pt idx="1">
                  <c:v>55727</c:v>
                </c:pt>
                <c:pt idx="2">
                  <c:v>56566</c:v>
                </c:pt>
                <c:pt idx="3">
                  <c:v>57742</c:v>
                </c:pt>
                <c:pt idx="4">
                  <c:v>59565</c:v>
                </c:pt>
                <c:pt idx="5">
                  <c:v>59364</c:v>
                </c:pt>
                <c:pt idx="6">
                  <c:v>59842</c:v>
                </c:pt>
                <c:pt idx="7">
                  <c:v>60026</c:v>
                </c:pt>
                <c:pt idx="8">
                  <c:v>60125</c:v>
                </c:pt>
                <c:pt idx="9">
                  <c:v>58243</c:v>
                </c:pt>
                <c:pt idx="10">
                  <c:v>56518</c:v>
                </c:pt>
                <c:pt idx="11">
                  <c:v>55971</c:v>
                </c:pt>
                <c:pt idx="12">
                  <c:v>55362</c:v>
                </c:pt>
                <c:pt idx="13">
                  <c:v>53660</c:v>
                </c:pt>
                <c:pt idx="14">
                  <c:v>53244</c:v>
                </c:pt>
                <c:pt idx="15">
                  <c:v>55109</c:v>
                </c:pt>
                <c:pt idx="16">
                  <c:v>56104</c:v>
                </c:pt>
                <c:pt idx="17">
                  <c:v>57883</c:v>
                </c:pt>
                <c:pt idx="18">
                  <c:v>60006</c:v>
                </c:pt>
                <c:pt idx="19">
                  <c:v>65810</c:v>
                </c:pt>
                <c:pt idx="20">
                  <c:v>66451</c:v>
                </c:pt>
                <c:pt idx="21">
                  <c:v>69221</c:v>
                </c:pt>
                <c:pt idx="22">
                  <c:v>72840</c:v>
                </c:pt>
                <c:pt idx="23">
                  <c:v>73733</c:v>
                </c:pt>
                <c:pt idx="24">
                  <c:v>75984</c:v>
                </c:pt>
                <c:pt idx="25">
                  <c:v>75594</c:v>
                </c:pt>
                <c:pt idx="26">
                  <c:v>73165</c:v>
                </c:pt>
                <c:pt idx="27">
                  <c:v>72876</c:v>
                </c:pt>
                <c:pt idx="28">
                  <c:v>74612</c:v>
                </c:pt>
                <c:pt idx="29">
                  <c:v>73864</c:v>
                </c:pt>
                <c:pt idx="30">
                  <c:v>73570</c:v>
                </c:pt>
                <c:pt idx="31">
                  <c:v>73325</c:v>
                </c:pt>
                <c:pt idx="32">
                  <c:v>71445</c:v>
                </c:pt>
                <c:pt idx="33">
                  <c:v>71226</c:v>
                </c:pt>
                <c:pt idx="34">
                  <c:v>71740</c:v>
                </c:pt>
                <c:pt idx="35">
                  <c:v>72333</c:v>
                </c:pt>
                <c:pt idx="36">
                  <c:v>70867</c:v>
                </c:pt>
                <c:pt idx="37">
                  <c:v>68422</c:v>
                </c:pt>
                <c:pt idx="38">
                  <c:v>63426</c:v>
                </c:pt>
                <c:pt idx="39">
                  <c:v>61629</c:v>
                </c:pt>
                <c:pt idx="40">
                  <c:v>65215</c:v>
                </c:pt>
                <c:pt idx="41">
                  <c:v>65772</c:v>
                </c:pt>
                <c:pt idx="42">
                  <c:v>66594</c:v>
                </c:pt>
                <c:pt idx="43">
                  <c:v>70608</c:v>
                </c:pt>
                <c:pt idx="44">
                  <c:v>74752</c:v>
                </c:pt>
                <c:pt idx="45">
                  <c:v>78131</c:v>
                </c:pt>
                <c:pt idx="46">
                  <c:v>77197</c:v>
                </c:pt>
                <c:pt idx="47">
                  <c:v>79981</c:v>
                </c:pt>
                <c:pt idx="48">
                  <c:v>81241</c:v>
                </c:pt>
                <c:pt idx="49">
                  <c:v>81798</c:v>
                </c:pt>
                <c:pt idx="50">
                  <c:v>83302</c:v>
                </c:pt>
                <c:pt idx="51">
                  <c:v>85122</c:v>
                </c:pt>
                <c:pt idx="52">
                  <c:v>84583</c:v>
                </c:pt>
                <c:pt idx="53">
                  <c:v>83238</c:v>
                </c:pt>
                <c:pt idx="54">
                  <c:v>81735</c:v>
                </c:pt>
                <c:pt idx="55">
                  <c:v>79331</c:v>
                </c:pt>
                <c:pt idx="56">
                  <c:v>77038</c:v>
                </c:pt>
                <c:pt idx="57">
                  <c:v>76093</c:v>
                </c:pt>
                <c:pt idx="58">
                  <c:v>73625</c:v>
                </c:pt>
                <c:pt idx="59">
                  <c:v>71349</c:v>
                </c:pt>
                <c:pt idx="60">
                  <c:v>68857</c:v>
                </c:pt>
                <c:pt idx="61">
                  <c:v>66075</c:v>
                </c:pt>
                <c:pt idx="62">
                  <c:v>64785</c:v>
                </c:pt>
                <c:pt idx="63">
                  <c:v>63130</c:v>
                </c:pt>
                <c:pt idx="64">
                  <c:v>60439</c:v>
                </c:pt>
                <c:pt idx="65">
                  <c:v>60458</c:v>
                </c:pt>
                <c:pt idx="66">
                  <c:v>59975</c:v>
                </c:pt>
                <c:pt idx="67">
                  <c:v>61289</c:v>
                </c:pt>
                <c:pt idx="68">
                  <c:v>63176</c:v>
                </c:pt>
                <c:pt idx="69">
                  <c:v>68030</c:v>
                </c:pt>
                <c:pt idx="70">
                  <c:v>50568</c:v>
                </c:pt>
                <c:pt idx="71">
                  <c:v>47566</c:v>
                </c:pt>
                <c:pt idx="72">
                  <c:v>48161</c:v>
                </c:pt>
                <c:pt idx="73">
                  <c:v>46002</c:v>
                </c:pt>
                <c:pt idx="74">
                  <c:v>41711</c:v>
                </c:pt>
                <c:pt idx="75">
                  <c:v>38252</c:v>
                </c:pt>
                <c:pt idx="76">
                  <c:v>38412</c:v>
                </c:pt>
                <c:pt idx="77">
                  <c:v>37071</c:v>
                </c:pt>
                <c:pt idx="78">
                  <c:v>35733</c:v>
                </c:pt>
                <c:pt idx="79">
                  <c:v>32950</c:v>
                </c:pt>
                <c:pt idx="80">
                  <c:v>31068</c:v>
                </c:pt>
                <c:pt idx="81">
                  <c:v>28732</c:v>
                </c:pt>
                <c:pt idx="82">
                  <c:v>26210</c:v>
                </c:pt>
                <c:pt idx="83">
                  <c:v>23986</c:v>
                </c:pt>
                <c:pt idx="84">
                  <c:v>22376</c:v>
                </c:pt>
                <c:pt idx="85">
                  <c:v>20003</c:v>
                </c:pt>
                <c:pt idx="86">
                  <c:v>17369</c:v>
                </c:pt>
                <c:pt idx="87">
                  <c:v>15105</c:v>
                </c:pt>
                <c:pt idx="88">
                  <c:v>12620</c:v>
                </c:pt>
                <c:pt idx="89">
                  <c:v>10835</c:v>
                </c:pt>
                <c:pt idx="90">
                  <c:v>9169</c:v>
                </c:pt>
                <c:pt idx="91">
                  <c:v>7177</c:v>
                </c:pt>
                <c:pt idx="92">
                  <c:v>5864</c:v>
                </c:pt>
                <c:pt idx="93">
                  <c:v>4506</c:v>
                </c:pt>
                <c:pt idx="94">
                  <c:v>3605</c:v>
                </c:pt>
                <c:pt idx="95">
                  <c:v>2866</c:v>
                </c:pt>
                <c:pt idx="96">
                  <c:v>2116</c:v>
                </c:pt>
                <c:pt idx="97">
                  <c:v>1016</c:v>
                </c:pt>
                <c:pt idx="98">
                  <c:v>689</c:v>
                </c:pt>
                <c:pt idx="99">
                  <c:v>506</c:v>
                </c:pt>
                <c:pt idx="100">
                  <c:v>950</c:v>
                </c:pt>
              </c:numCache>
            </c:numRef>
          </c:val>
          <c:smooth val="0"/>
          <c:extLst>
            <c:ext xmlns:c16="http://schemas.microsoft.com/office/drawing/2014/chart" uri="{C3380CC4-5D6E-409C-BE32-E72D297353CC}">
              <c16:uniqueId val="{00000001-3425-4504-B866-FD3B72A48365}"/>
            </c:ext>
          </c:extLst>
        </c:ser>
        <c:ser>
          <c:idx val="3"/>
          <c:order val="1"/>
          <c:tx>
            <c:strRef>
              <c:f>'A - working'!$F$2</c:f>
              <c:strCache>
                <c:ptCount val="1"/>
                <c:pt idx="0">
                  <c:v>2016 MYE</c:v>
                </c:pt>
              </c:strCache>
            </c:strRef>
          </c:tx>
          <c:spPr>
            <a:ln w="15875" cap="rnd" cmpd="sng">
              <a:solidFill>
                <a:srgbClr val="660066"/>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working'!$F$3:$F$103</c:f>
              <c:numCache>
                <c:formatCode>#,##0</c:formatCode>
                <c:ptCount val="101"/>
                <c:pt idx="0">
                  <c:v>55516</c:v>
                </c:pt>
                <c:pt idx="1">
                  <c:v>56584</c:v>
                </c:pt>
                <c:pt idx="2">
                  <c:v>57165</c:v>
                </c:pt>
                <c:pt idx="3">
                  <c:v>58232</c:v>
                </c:pt>
                <c:pt idx="4">
                  <c:v>59741</c:v>
                </c:pt>
                <c:pt idx="5">
                  <c:v>61695</c:v>
                </c:pt>
                <c:pt idx="6">
                  <c:v>58801</c:v>
                </c:pt>
                <c:pt idx="7">
                  <c:v>60336</c:v>
                </c:pt>
                <c:pt idx="8">
                  <c:v>60184</c:v>
                </c:pt>
                <c:pt idx="9">
                  <c:v>57846</c:v>
                </c:pt>
                <c:pt idx="10">
                  <c:v>56634</c:v>
                </c:pt>
                <c:pt idx="11">
                  <c:v>56142</c:v>
                </c:pt>
                <c:pt idx="12">
                  <c:v>55083</c:v>
                </c:pt>
                <c:pt idx="13">
                  <c:v>53398</c:v>
                </c:pt>
                <c:pt idx="14">
                  <c:v>53121</c:v>
                </c:pt>
                <c:pt idx="15">
                  <c:v>55439</c:v>
                </c:pt>
                <c:pt idx="16">
                  <c:v>56863</c:v>
                </c:pt>
                <c:pt idx="17">
                  <c:v>58981</c:v>
                </c:pt>
                <c:pt idx="18">
                  <c:v>60951</c:v>
                </c:pt>
                <c:pt idx="19">
                  <c:v>66426</c:v>
                </c:pt>
                <c:pt idx="20">
                  <c:v>68524</c:v>
                </c:pt>
                <c:pt idx="21">
                  <c:v>70098</c:v>
                </c:pt>
                <c:pt idx="22">
                  <c:v>72575</c:v>
                </c:pt>
                <c:pt idx="23">
                  <c:v>74422</c:v>
                </c:pt>
                <c:pt idx="24">
                  <c:v>78348</c:v>
                </c:pt>
                <c:pt idx="25">
                  <c:v>78055</c:v>
                </c:pt>
                <c:pt idx="26">
                  <c:v>74943</c:v>
                </c:pt>
                <c:pt idx="27">
                  <c:v>74420</c:v>
                </c:pt>
                <c:pt idx="28">
                  <c:v>74513</c:v>
                </c:pt>
                <c:pt idx="29">
                  <c:v>72193</c:v>
                </c:pt>
                <c:pt idx="30">
                  <c:v>71566</c:v>
                </c:pt>
                <c:pt idx="31">
                  <c:v>71086</c:v>
                </c:pt>
                <c:pt idx="32">
                  <c:v>68875</c:v>
                </c:pt>
                <c:pt idx="33">
                  <c:v>69755</c:v>
                </c:pt>
                <c:pt idx="34">
                  <c:v>70631</c:v>
                </c:pt>
                <c:pt idx="35">
                  <c:v>70100</c:v>
                </c:pt>
                <c:pt idx="36">
                  <c:v>68696</c:v>
                </c:pt>
                <c:pt idx="37">
                  <c:v>66397</c:v>
                </c:pt>
                <c:pt idx="38">
                  <c:v>61788</c:v>
                </c:pt>
                <c:pt idx="39">
                  <c:v>60772</c:v>
                </c:pt>
                <c:pt idx="40">
                  <c:v>64126</c:v>
                </c:pt>
                <c:pt idx="41">
                  <c:v>64558</c:v>
                </c:pt>
                <c:pt idx="42">
                  <c:v>65486</c:v>
                </c:pt>
                <c:pt idx="43">
                  <c:v>69586</c:v>
                </c:pt>
                <c:pt idx="44">
                  <c:v>73882</c:v>
                </c:pt>
                <c:pt idx="45">
                  <c:v>76789</c:v>
                </c:pt>
                <c:pt idx="46">
                  <c:v>75703</c:v>
                </c:pt>
                <c:pt idx="47">
                  <c:v>78786</c:v>
                </c:pt>
                <c:pt idx="48">
                  <c:v>80211</c:v>
                </c:pt>
                <c:pt idx="49">
                  <c:v>80762</c:v>
                </c:pt>
                <c:pt idx="50">
                  <c:v>80186</c:v>
                </c:pt>
                <c:pt idx="51">
                  <c:v>83067</c:v>
                </c:pt>
                <c:pt idx="52">
                  <c:v>81988</c:v>
                </c:pt>
                <c:pt idx="53">
                  <c:v>81648</c:v>
                </c:pt>
                <c:pt idx="54">
                  <c:v>79802</c:v>
                </c:pt>
                <c:pt idx="55">
                  <c:v>77970</c:v>
                </c:pt>
                <c:pt idx="56">
                  <c:v>75289</c:v>
                </c:pt>
                <c:pt idx="57">
                  <c:v>74614</c:v>
                </c:pt>
                <c:pt idx="58">
                  <c:v>72473</c:v>
                </c:pt>
                <c:pt idx="59">
                  <c:v>70475</c:v>
                </c:pt>
                <c:pt idx="60">
                  <c:v>68252</c:v>
                </c:pt>
                <c:pt idx="61">
                  <c:v>65332</c:v>
                </c:pt>
                <c:pt idx="62">
                  <c:v>64365</c:v>
                </c:pt>
                <c:pt idx="63">
                  <c:v>62976</c:v>
                </c:pt>
                <c:pt idx="64">
                  <c:v>60627</c:v>
                </c:pt>
                <c:pt idx="65">
                  <c:v>61076</c:v>
                </c:pt>
                <c:pt idx="66">
                  <c:v>61082</c:v>
                </c:pt>
                <c:pt idx="67">
                  <c:v>62320</c:v>
                </c:pt>
                <c:pt idx="68">
                  <c:v>64019</c:v>
                </c:pt>
                <c:pt idx="69">
                  <c:v>69027</c:v>
                </c:pt>
                <c:pt idx="70">
                  <c:v>51771</c:v>
                </c:pt>
                <c:pt idx="71">
                  <c:v>48550</c:v>
                </c:pt>
                <c:pt idx="72">
                  <c:v>49278</c:v>
                </c:pt>
                <c:pt idx="73">
                  <c:v>46793</c:v>
                </c:pt>
                <c:pt idx="74">
                  <c:v>42627</c:v>
                </c:pt>
                <c:pt idx="75">
                  <c:v>39132</c:v>
                </c:pt>
                <c:pt idx="76">
                  <c:v>39436</c:v>
                </c:pt>
                <c:pt idx="77">
                  <c:v>37987</c:v>
                </c:pt>
                <c:pt idx="78">
                  <c:v>36463</c:v>
                </c:pt>
                <c:pt idx="79">
                  <c:v>33828</c:v>
                </c:pt>
                <c:pt idx="80">
                  <c:v>31999</c:v>
                </c:pt>
                <c:pt idx="81">
                  <c:v>29683</c:v>
                </c:pt>
                <c:pt idx="82">
                  <c:v>27085</c:v>
                </c:pt>
                <c:pt idx="83">
                  <c:v>24519</c:v>
                </c:pt>
                <c:pt idx="84">
                  <c:v>23132</c:v>
                </c:pt>
                <c:pt idx="85">
                  <c:v>20572</c:v>
                </c:pt>
                <c:pt idx="86">
                  <c:v>17850</c:v>
                </c:pt>
                <c:pt idx="87">
                  <c:v>15532</c:v>
                </c:pt>
                <c:pt idx="88">
                  <c:v>12875</c:v>
                </c:pt>
                <c:pt idx="89">
                  <c:v>11149</c:v>
                </c:pt>
                <c:pt idx="90">
                  <c:v>9730</c:v>
                </c:pt>
                <c:pt idx="91">
                  <c:v>7810</c:v>
                </c:pt>
                <c:pt idx="92">
                  <c:v>6210</c:v>
                </c:pt>
                <c:pt idx="93">
                  <c:v>4860</c:v>
                </c:pt>
                <c:pt idx="94">
                  <c:v>3880</c:v>
                </c:pt>
                <c:pt idx="95">
                  <c:v>3030</c:v>
                </c:pt>
                <c:pt idx="96">
                  <c:v>2310</c:v>
                </c:pt>
                <c:pt idx="97">
                  <c:v>1090</c:v>
                </c:pt>
                <c:pt idx="98">
                  <c:v>730</c:v>
                </c:pt>
                <c:pt idx="99">
                  <c:v>530</c:v>
                </c:pt>
                <c:pt idx="100">
                  <c:v>890</c:v>
                </c:pt>
              </c:numCache>
            </c:numRef>
          </c:val>
          <c:smooth val="0"/>
          <c:extLst>
            <c:ext xmlns:c16="http://schemas.microsoft.com/office/drawing/2014/chart" uri="{C3380CC4-5D6E-409C-BE32-E72D297353CC}">
              <c16:uniqueId val="{00000002-3425-4504-B866-FD3B72A48365}"/>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ysClr val="windowText" lastClr="000000">
                  <a:alpha val="5000"/>
                </a:sys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Number of people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t>Percentage difference between ABPE and MYE by SIMD Decile, 2016-2018, Males </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8ADED6"/>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working'!$B$20:$B$29</c:f>
              <c:numCache>
                <c:formatCode>0.0%</c:formatCode>
                <c:ptCount val="10"/>
                <c:pt idx="0">
                  <c:v>2.5097014925373133E-2</c:v>
                </c:pt>
                <c:pt idx="1">
                  <c:v>5.6519781923673289E-3</c:v>
                </c:pt>
                <c:pt idx="2">
                  <c:v>5.2864113949092186E-3</c:v>
                </c:pt>
                <c:pt idx="3">
                  <c:v>-1.3210391639380765E-2</c:v>
                </c:pt>
                <c:pt idx="4">
                  <c:v>-8.1323601681804122E-3</c:v>
                </c:pt>
                <c:pt idx="5">
                  <c:v>-5.7632580452311863E-3</c:v>
                </c:pt>
                <c:pt idx="6">
                  <c:v>-1.5650438716555966E-2</c:v>
                </c:pt>
                <c:pt idx="7">
                  <c:v>-2.4347660466002157E-2</c:v>
                </c:pt>
                <c:pt idx="8">
                  <c:v>-1.7652670088647713E-2</c:v>
                </c:pt>
                <c:pt idx="9">
                  <c:v>-6.3178283732378609E-3</c:v>
                </c:pt>
              </c:numCache>
            </c:numRef>
          </c:val>
          <c:extLst>
            <c:ext xmlns:c16="http://schemas.microsoft.com/office/drawing/2014/chart" uri="{C3380CC4-5D6E-409C-BE32-E72D297353CC}">
              <c16:uniqueId val="{00000000-DFCB-4C27-9870-9D9E2AFC3679}"/>
            </c:ext>
          </c:extLst>
        </c:ser>
        <c:ser>
          <c:idx val="1"/>
          <c:order val="1"/>
          <c:tx>
            <c:strRef>
              <c:f>'E - working'!$C$5</c:f>
              <c:strCache>
                <c:ptCount val="1"/>
                <c:pt idx="0">
                  <c:v>2017</c:v>
                </c:pt>
              </c:strCache>
            </c:strRef>
          </c:tx>
          <c:spPr>
            <a:solidFill>
              <a:srgbClr val="2DA197"/>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working'!$C$20:$C$29</c:f>
              <c:numCache>
                <c:formatCode>0.0%</c:formatCode>
                <c:ptCount val="10"/>
                <c:pt idx="0">
                  <c:v>0.10185516085737657</c:v>
                </c:pt>
                <c:pt idx="1">
                  <c:v>4.6082347518820094E-2</c:v>
                </c:pt>
                <c:pt idx="2">
                  <c:v>3.257292962809346E-2</c:v>
                </c:pt>
                <c:pt idx="3">
                  <c:v>-7.7828214849068027E-3</c:v>
                </c:pt>
                <c:pt idx="4">
                  <c:v>-2.5409829754140646E-4</c:v>
                </c:pt>
                <c:pt idx="5">
                  <c:v>-6.3435454804135448E-3</c:v>
                </c:pt>
                <c:pt idx="6">
                  <c:v>-2.4579887424338812E-2</c:v>
                </c:pt>
                <c:pt idx="7">
                  <c:v>-3.5498783366492204E-2</c:v>
                </c:pt>
                <c:pt idx="8">
                  <c:v>-2.7306761430524785E-2</c:v>
                </c:pt>
                <c:pt idx="9">
                  <c:v>-1.8012745244162669E-2</c:v>
                </c:pt>
              </c:numCache>
            </c:numRef>
          </c:val>
          <c:extLst>
            <c:ext xmlns:c16="http://schemas.microsoft.com/office/drawing/2014/chart" uri="{C3380CC4-5D6E-409C-BE32-E72D297353CC}">
              <c16:uniqueId val="{00000001-DFCB-4C27-9870-9D9E2AFC3679}"/>
            </c:ext>
          </c:extLst>
        </c:ser>
        <c:ser>
          <c:idx val="2"/>
          <c:order val="2"/>
          <c:tx>
            <c:strRef>
              <c:f>'E - working'!$D$5</c:f>
              <c:strCache>
                <c:ptCount val="1"/>
                <c:pt idx="0">
                  <c:v>2018</c:v>
                </c:pt>
              </c:strCache>
            </c:strRef>
          </c:tx>
          <c:spPr>
            <a:solidFill>
              <a:srgbClr val="1C655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working'!$D$20:$D$29</c:f>
              <c:numCache>
                <c:formatCode>0.0%</c:formatCode>
                <c:ptCount val="10"/>
                <c:pt idx="0">
                  <c:v>9.5532447373006188E-2</c:v>
                </c:pt>
                <c:pt idx="1">
                  <c:v>4.4388268650064927E-2</c:v>
                </c:pt>
                <c:pt idx="2">
                  <c:v>3.5930320306913052E-2</c:v>
                </c:pt>
                <c:pt idx="3">
                  <c:v>-2.5522381165021635E-3</c:v>
                </c:pt>
                <c:pt idx="4">
                  <c:v>4.7714436212219664E-3</c:v>
                </c:pt>
                <c:pt idx="5">
                  <c:v>1.8525379770285291E-4</c:v>
                </c:pt>
                <c:pt idx="6">
                  <c:v>-1.7932704232547635E-2</c:v>
                </c:pt>
                <c:pt idx="7">
                  <c:v>-2.8405046910384989E-2</c:v>
                </c:pt>
                <c:pt idx="8">
                  <c:v>-1.5907205542052945E-2</c:v>
                </c:pt>
                <c:pt idx="9">
                  <c:v>-1.1819575308928973E-2</c:v>
                </c:pt>
              </c:numCache>
            </c:numRef>
          </c:val>
          <c:extLst>
            <c:ext xmlns:c16="http://schemas.microsoft.com/office/drawing/2014/chart" uri="{C3380CC4-5D6E-409C-BE32-E72D297353CC}">
              <c16:uniqueId val="{00000002-DFCB-4C27-9870-9D9E2AFC3679}"/>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SIMD Decile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bg1">
                  <a:lumMod val="50000"/>
                  <a:alpha val="5000"/>
                </a:schemeClr>
              </a:solidFill>
              <a:round/>
            </a:ln>
            <a:effectLst/>
          </c:spPr>
        </c:majorGridlines>
        <c:title>
          <c:tx>
            <c:rich>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r>
                  <a:rPr lang="en-GB"/>
                  <a:t>Percentage difference ((ABPE - MYE) / MYE)</a:t>
                </a:r>
              </a:p>
              <a:p>
                <a:pPr algn="ctr" rtl="0">
                  <a:defRPr/>
                </a:pPr>
                <a:endParaRPr lang="en-GB"/>
              </a:p>
            </c:rich>
          </c:tx>
          <c:layout>
            <c:manualLayout>
              <c:xMode val="edge"/>
              <c:yMode val="edge"/>
              <c:x val="2.7655482387373261E-2"/>
              <c:y val="0.17312985827845151"/>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38797885962161599"/>
          <c:y val="0.11195738458324629"/>
          <c:w val="0.22404228075676805"/>
          <c:h val="5.725924378525172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a:t>Percentage difference between ABPE and MYE by SIMD Decile, 2016-2018, Females </a:t>
            </a:r>
          </a:p>
        </c:rich>
      </c:tx>
      <c:layout>
        <c:manualLayout>
          <c:xMode val="edge"/>
          <c:yMode val="edge"/>
          <c:x val="0.14714662470095716"/>
          <c:y val="1.34228164274839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CC99F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working'!$G$20:$G$29</c:f>
              <c:numCache>
                <c:formatCode>0.0%</c:formatCode>
                <c:ptCount val="10"/>
                <c:pt idx="0">
                  <c:v>9.5090593792979725E-2</c:v>
                </c:pt>
                <c:pt idx="1">
                  <c:v>4.4990498757529827E-2</c:v>
                </c:pt>
                <c:pt idx="2">
                  <c:v>3.4694459178099546E-2</c:v>
                </c:pt>
                <c:pt idx="3">
                  <c:v>-2.9181825218670175E-3</c:v>
                </c:pt>
                <c:pt idx="4">
                  <c:v>3.3629048101480371E-3</c:v>
                </c:pt>
                <c:pt idx="5">
                  <c:v>1.6787934053942685E-4</c:v>
                </c:pt>
                <c:pt idx="6">
                  <c:v>-1.9056754356712766E-2</c:v>
                </c:pt>
                <c:pt idx="7">
                  <c:v>-2.0355858762791557E-2</c:v>
                </c:pt>
                <c:pt idx="8">
                  <c:v>-1.8966652080705717E-2</c:v>
                </c:pt>
                <c:pt idx="9">
                  <c:v>-1.0157861118715212E-2</c:v>
                </c:pt>
              </c:numCache>
            </c:numRef>
          </c:val>
          <c:extLst>
            <c:ext xmlns:c16="http://schemas.microsoft.com/office/drawing/2014/chart" uri="{C3380CC4-5D6E-409C-BE32-E72D297353CC}">
              <c16:uniqueId val="{00000000-313D-4C14-86A9-F3EEC46ED805}"/>
            </c:ext>
          </c:extLst>
        </c:ser>
        <c:ser>
          <c:idx val="1"/>
          <c:order val="1"/>
          <c:tx>
            <c:strRef>
              <c:f>'E - working'!$C$5</c:f>
              <c:strCache>
                <c:ptCount val="1"/>
                <c:pt idx="0">
                  <c:v>2017</c:v>
                </c:pt>
              </c:strCache>
            </c:strRef>
          </c:tx>
          <c:spPr>
            <a:solidFill>
              <a:srgbClr val="9966FF"/>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working'!$H$20:$H$29</c:f>
              <c:numCache>
                <c:formatCode>0.0%</c:formatCode>
                <c:ptCount val="10"/>
                <c:pt idx="0">
                  <c:v>4.4079580464443165E-2</c:v>
                </c:pt>
                <c:pt idx="1">
                  <c:v>1.5409485848650819E-2</c:v>
                </c:pt>
                <c:pt idx="2">
                  <c:v>9.7886230205208608E-3</c:v>
                </c:pt>
                <c:pt idx="3">
                  <c:v>-1.5759944295177231E-2</c:v>
                </c:pt>
                <c:pt idx="4">
                  <c:v>-3.773254413685893E-3</c:v>
                </c:pt>
                <c:pt idx="5">
                  <c:v>-6.5642732074484705E-3</c:v>
                </c:pt>
                <c:pt idx="6">
                  <c:v>-1.8349706569202106E-2</c:v>
                </c:pt>
                <c:pt idx="7">
                  <c:v>-3.464594897653589E-2</c:v>
                </c:pt>
                <c:pt idx="8">
                  <c:v>-2.4277428524762213E-2</c:v>
                </c:pt>
                <c:pt idx="9">
                  <c:v>-1.0188360939155653E-2</c:v>
                </c:pt>
              </c:numCache>
            </c:numRef>
          </c:val>
          <c:extLst>
            <c:ext xmlns:c16="http://schemas.microsoft.com/office/drawing/2014/chart" uri="{C3380CC4-5D6E-409C-BE32-E72D297353CC}">
              <c16:uniqueId val="{00000001-313D-4C14-86A9-F3EEC46ED805}"/>
            </c:ext>
          </c:extLst>
        </c:ser>
        <c:ser>
          <c:idx val="2"/>
          <c:order val="2"/>
          <c:tx>
            <c:strRef>
              <c:f>'E - working'!$D$5</c:f>
              <c:strCache>
                <c:ptCount val="1"/>
                <c:pt idx="0">
                  <c:v>2018</c:v>
                </c:pt>
              </c:strCache>
            </c:strRef>
          </c:tx>
          <c:spPr>
            <a:solidFill>
              <a:srgbClr val="660066"/>
            </a:solidFill>
            <a:ln>
              <a:noFill/>
            </a:ln>
            <a:effectLst/>
          </c:spPr>
          <c:invertIfNegative val="0"/>
          <c:cat>
            <c:strRef>
              <c:f>'E - working'!$F$20:$F$29</c:f>
              <c:strCache>
                <c:ptCount val="10"/>
                <c:pt idx="0">
                  <c:v>1 - most deprived</c:v>
                </c:pt>
                <c:pt idx="1">
                  <c:v>2</c:v>
                </c:pt>
                <c:pt idx="2">
                  <c:v>3</c:v>
                </c:pt>
                <c:pt idx="3">
                  <c:v>4</c:v>
                </c:pt>
                <c:pt idx="4">
                  <c:v>5</c:v>
                </c:pt>
                <c:pt idx="5">
                  <c:v>6</c:v>
                </c:pt>
                <c:pt idx="6">
                  <c:v>7</c:v>
                </c:pt>
                <c:pt idx="7">
                  <c:v>8</c:v>
                </c:pt>
                <c:pt idx="8">
                  <c:v>9</c:v>
                </c:pt>
                <c:pt idx="9">
                  <c:v>10 - least deprived</c:v>
                </c:pt>
              </c:strCache>
            </c:strRef>
          </c:cat>
          <c:val>
            <c:numRef>
              <c:f>'E - working'!$I$20:$I$29</c:f>
              <c:numCache>
                <c:formatCode>0.0%</c:formatCode>
                <c:ptCount val="10"/>
                <c:pt idx="0">
                  <c:v>3.7020852241531926E-2</c:v>
                </c:pt>
                <c:pt idx="1">
                  <c:v>1.195206253835966E-2</c:v>
                </c:pt>
                <c:pt idx="2">
                  <c:v>1.7469261917230292E-2</c:v>
                </c:pt>
                <c:pt idx="3">
                  <c:v>-8.6032961058957018E-3</c:v>
                </c:pt>
                <c:pt idx="4">
                  <c:v>2.7769871331713119E-3</c:v>
                </c:pt>
                <c:pt idx="5">
                  <c:v>-4.1609830050981088E-4</c:v>
                </c:pt>
                <c:pt idx="6">
                  <c:v>-1.1106364801366937E-2</c:v>
                </c:pt>
                <c:pt idx="7">
                  <c:v>-2.8921401837359646E-2</c:v>
                </c:pt>
                <c:pt idx="8">
                  <c:v>-1.0465277296960465E-2</c:v>
                </c:pt>
                <c:pt idx="9">
                  <c:v>-3.5555276416977207E-3</c:v>
                </c:pt>
              </c:numCache>
            </c:numRef>
          </c:val>
          <c:extLst>
            <c:ext xmlns:c16="http://schemas.microsoft.com/office/drawing/2014/chart" uri="{C3380CC4-5D6E-409C-BE32-E72D297353CC}">
              <c16:uniqueId val="{00000002-313D-4C14-86A9-F3EEC46ED805}"/>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SIMD Decile </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ax val="0.12000000000000001"/>
          <c:min val="-4.0000000000000008E-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lgn="ctr" rtl="0">
                  <a:defRPr sz="1200" b="0" i="0" u="none" strike="noStrike" kern="1200" baseline="0">
                    <a:solidFill>
                      <a:schemeClr val="tx1"/>
                    </a:solidFill>
                    <a:latin typeface="+mn-lt"/>
                    <a:ea typeface="+mn-ea"/>
                    <a:cs typeface="+mn-cs"/>
                  </a:defRPr>
                </a:pPr>
                <a:r>
                  <a:rPr lang="en-GB">
                    <a:solidFill>
                      <a:schemeClr val="tx1"/>
                    </a:solidFill>
                  </a:rPr>
                  <a:t>Percentage difference  ((ABPE - MYE) / MYE)</a:t>
                </a:r>
              </a:p>
              <a:p>
                <a:pPr algn="ctr" rtl="0">
                  <a:defRPr>
                    <a:solidFill>
                      <a:schemeClr val="tx1"/>
                    </a:solidFill>
                  </a:defRPr>
                </a:pPr>
                <a:endParaRPr lang="en-GB">
                  <a:solidFill>
                    <a:schemeClr val="tx1"/>
                  </a:solidFill>
                </a:endParaRPr>
              </a:p>
            </c:rich>
          </c:tx>
          <c:layout>
            <c:manualLayout>
              <c:xMode val="edge"/>
              <c:yMode val="edge"/>
              <c:x val="2.9314832235810596E-2"/>
              <c:y val="0.13403274218552438"/>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78431272"/>
        <c:crosses val="autoZero"/>
        <c:crossBetween val="between"/>
      </c:valAx>
      <c:spPr>
        <a:noFill/>
        <a:ln w="25400">
          <a:noFill/>
        </a:ln>
        <a:effectLst/>
      </c:spPr>
    </c:plotArea>
    <c:legend>
      <c:legendPos val="t"/>
      <c:layout>
        <c:manualLayout>
          <c:xMode val="edge"/>
          <c:yMode val="edge"/>
          <c:x val="0.38797885962161599"/>
          <c:y val="0.10916473343375151"/>
          <c:w val="0.22404228075676805"/>
          <c:h val="5.725924378525172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81801413268033"/>
          <c:y val="8.5856465832519352E-2"/>
          <c:w val="0.75949794881662691"/>
          <c:h val="0.79699478765770126"/>
        </c:manualLayout>
      </c:layout>
      <c:barChart>
        <c:barDir val="col"/>
        <c:grouping val="clustered"/>
        <c:varyColors val="0"/>
        <c:ser>
          <c:idx val="0"/>
          <c:order val="0"/>
          <c:tx>
            <c:strRef>
              <c:f>'E - working'!$B$19</c:f>
              <c:strCache>
                <c:ptCount val="1"/>
                <c:pt idx="0">
                  <c:v>2016</c:v>
                </c:pt>
              </c:strCache>
            </c:strRef>
          </c:tx>
          <c:spPr>
            <a:solidFill>
              <a:srgbClr val="8ADED6"/>
            </a:solidFill>
            <a:ln>
              <a:noFill/>
            </a:ln>
            <a:effectLst/>
          </c:spPr>
          <c:invertIfNegative val="0"/>
          <c:val>
            <c:numRef>
              <c:f>'E - working'!$B$20:$B$29</c:f>
              <c:numCache>
                <c:formatCode>0.0%</c:formatCode>
                <c:ptCount val="10"/>
                <c:pt idx="0">
                  <c:v>2.5097014925373133E-2</c:v>
                </c:pt>
                <c:pt idx="1">
                  <c:v>5.6519781923673289E-3</c:v>
                </c:pt>
                <c:pt idx="2">
                  <c:v>5.2864113949092186E-3</c:v>
                </c:pt>
                <c:pt idx="3">
                  <c:v>-1.3210391639380765E-2</c:v>
                </c:pt>
                <c:pt idx="4">
                  <c:v>-8.1323601681804122E-3</c:v>
                </c:pt>
                <c:pt idx="5">
                  <c:v>-5.7632580452311863E-3</c:v>
                </c:pt>
                <c:pt idx="6">
                  <c:v>-1.5650438716555966E-2</c:v>
                </c:pt>
                <c:pt idx="7">
                  <c:v>-2.4347660466002157E-2</c:v>
                </c:pt>
                <c:pt idx="8">
                  <c:v>-1.7652670088647713E-2</c:v>
                </c:pt>
                <c:pt idx="9">
                  <c:v>-6.3178283732378609E-3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775-458C-A7B0-3E741689936E}"/>
            </c:ext>
          </c:extLst>
        </c:ser>
        <c:ser>
          <c:idx val="1"/>
          <c:order val="1"/>
          <c:tx>
            <c:strRef>
              <c:f>'E - working'!$C$5</c:f>
              <c:strCache>
                <c:ptCount val="1"/>
                <c:pt idx="0">
                  <c:v>2017</c:v>
                </c:pt>
              </c:strCache>
            </c:strRef>
          </c:tx>
          <c:spPr>
            <a:solidFill>
              <a:srgbClr val="2DA197"/>
            </a:solidFill>
            <a:ln>
              <a:noFill/>
            </a:ln>
            <a:effectLst/>
          </c:spPr>
          <c:invertIfNegative val="0"/>
          <c:val>
            <c:numRef>
              <c:f>'E - working'!$C$20:$C$29</c:f>
              <c:numCache>
                <c:formatCode>0.0%</c:formatCode>
                <c:ptCount val="10"/>
                <c:pt idx="0">
                  <c:v>0.10185516085737657</c:v>
                </c:pt>
                <c:pt idx="1">
                  <c:v>4.6082347518820094E-2</c:v>
                </c:pt>
                <c:pt idx="2">
                  <c:v>3.257292962809346E-2</c:v>
                </c:pt>
                <c:pt idx="3">
                  <c:v>-7.7828214849068027E-3</c:v>
                </c:pt>
                <c:pt idx="4">
                  <c:v>-2.5409829754140646E-4</c:v>
                </c:pt>
                <c:pt idx="5">
                  <c:v>-6.3435454804135448E-3</c:v>
                </c:pt>
                <c:pt idx="6">
                  <c:v>-2.4579887424338812E-2</c:v>
                </c:pt>
                <c:pt idx="7">
                  <c:v>-3.5498783366492204E-2</c:v>
                </c:pt>
                <c:pt idx="8">
                  <c:v>-2.7306761430524785E-2</c:v>
                </c:pt>
                <c:pt idx="9">
                  <c:v>-1.8012745244162669E-2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775-458C-A7B0-3E741689936E}"/>
            </c:ext>
          </c:extLst>
        </c:ser>
        <c:ser>
          <c:idx val="2"/>
          <c:order val="2"/>
          <c:tx>
            <c:strRef>
              <c:f>'E - working'!$D$5</c:f>
              <c:strCache>
                <c:ptCount val="1"/>
                <c:pt idx="0">
                  <c:v>2018</c:v>
                </c:pt>
              </c:strCache>
            </c:strRef>
          </c:tx>
          <c:spPr>
            <a:solidFill>
              <a:srgbClr val="1C655F"/>
            </a:solidFill>
            <a:ln>
              <a:noFill/>
            </a:ln>
            <a:effectLst/>
          </c:spPr>
          <c:invertIfNegative val="0"/>
          <c:val>
            <c:numRef>
              <c:f>'E - working'!$D$20:$D$29</c:f>
              <c:numCache>
                <c:formatCode>0.0%</c:formatCode>
                <c:ptCount val="10"/>
                <c:pt idx="0">
                  <c:v>9.5532447373006188E-2</c:v>
                </c:pt>
                <c:pt idx="1">
                  <c:v>4.4388268650064927E-2</c:v>
                </c:pt>
                <c:pt idx="2">
                  <c:v>3.5930320306913052E-2</c:v>
                </c:pt>
                <c:pt idx="3">
                  <c:v>-2.5522381165021635E-3</c:v>
                </c:pt>
                <c:pt idx="4">
                  <c:v>4.7714436212219664E-3</c:v>
                </c:pt>
                <c:pt idx="5">
                  <c:v>1.8525379770285291E-4</c:v>
                </c:pt>
                <c:pt idx="6">
                  <c:v>-1.7932704232547635E-2</c:v>
                </c:pt>
                <c:pt idx="7">
                  <c:v>-2.8405046910384989E-2</c:v>
                </c:pt>
                <c:pt idx="8">
                  <c:v>-1.5907205542052945E-2</c:v>
                </c:pt>
                <c:pt idx="9">
                  <c:v>-1.1819575308928973E-2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775-458C-A7B0-3E741689936E}"/>
            </c:ext>
          </c:extLst>
        </c:ser>
        <c:dLbls>
          <c:showLegendKey val="0"/>
          <c:showVal val="0"/>
          <c:showCatName val="0"/>
          <c:showSerName val="0"/>
          <c:showPercent val="0"/>
          <c:showBubbleSize val="0"/>
        </c:dLbls>
        <c:gapWidth val="182"/>
        <c:axId val="678431272"/>
        <c:axId val="678424056"/>
      </c:barChart>
      <c:catAx>
        <c:axId val="678431272"/>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u="none" strike="noStrike" baseline="0">
                    <a:effectLst/>
                  </a:rPr>
                  <a:t>SIMD Decile (1=most deprived, 10=least deprived)</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24056"/>
        <c:crosses val="autoZero"/>
        <c:auto val="1"/>
        <c:lblAlgn val="ctr"/>
        <c:lblOffset val="100"/>
        <c:noMultiLvlLbl val="0"/>
      </c:catAx>
      <c:valAx>
        <c:axId val="678424056"/>
        <c:scaling>
          <c:orientation val="minMax"/>
          <c:min val="-4.0000000000000008E-2"/>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difference between</a:t>
                </a:r>
                <a:r>
                  <a:rPr lang="en-GB" baseline="0"/>
                  <a:t> ABPE and MYE  </a:t>
                </a:r>
                <a:endParaRPr lang="en-GB"/>
              </a:p>
            </c:rich>
          </c:tx>
          <c:layout>
            <c:manualLayout>
              <c:xMode val="edge"/>
              <c:yMode val="edge"/>
              <c:x val="2.7655424765730029E-2"/>
              <c:y val="0.262494625148474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31272"/>
        <c:crosses val="autoZero"/>
        <c:crossBetween val="between"/>
      </c:valAx>
      <c:spPr>
        <a:noFill/>
        <a:ln w="2540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0" i="0" u="none" strike="noStrike" baseline="0">
                <a:solidFill>
                  <a:sysClr val="windowText" lastClr="000000"/>
                </a:solidFill>
                <a:effectLst/>
              </a:rPr>
              <a:t>Comparison of ABPE and Mid-2017 Estimates for Scotland</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774591230871047"/>
          <c:y val="0.18096351135779848"/>
          <c:w val="0.86220018631027262"/>
          <c:h val="0.68828546584402073"/>
        </c:manualLayout>
      </c:layout>
      <c:lineChart>
        <c:grouping val="standard"/>
        <c:varyColors val="0"/>
        <c:ser>
          <c:idx val="1"/>
          <c:order val="0"/>
          <c:tx>
            <c:strRef>
              <c:f>'A - working'!$C$2</c:f>
              <c:strCache>
                <c:ptCount val="1"/>
                <c:pt idx="0">
                  <c:v>2017 ABPE </c:v>
                </c:pt>
              </c:strCache>
            </c:strRef>
          </c:tx>
          <c:spPr>
            <a:ln w="15875" cap="rnd" cmpd="sng">
              <a:solidFill>
                <a:srgbClr val="1C655F"/>
              </a:solidFill>
              <a:prstDash val="solid"/>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working'!$C$3:$C$103</c:f>
              <c:numCache>
                <c:formatCode>#,##0</c:formatCode>
                <c:ptCount val="101"/>
                <c:pt idx="0">
                  <c:v>53704</c:v>
                </c:pt>
                <c:pt idx="1">
                  <c:v>55173</c:v>
                </c:pt>
                <c:pt idx="2">
                  <c:v>55832</c:v>
                </c:pt>
                <c:pt idx="3">
                  <c:v>56408</c:v>
                </c:pt>
                <c:pt idx="4">
                  <c:v>58002</c:v>
                </c:pt>
                <c:pt idx="5">
                  <c:v>59768</c:v>
                </c:pt>
                <c:pt idx="6">
                  <c:v>59678</c:v>
                </c:pt>
                <c:pt idx="7">
                  <c:v>60010</c:v>
                </c:pt>
                <c:pt idx="8">
                  <c:v>60252</c:v>
                </c:pt>
                <c:pt idx="9">
                  <c:v>60359</c:v>
                </c:pt>
                <c:pt idx="10">
                  <c:v>58308</c:v>
                </c:pt>
                <c:pt idx="11">
                  <c:v>56747</c:v>
                </c:pt>
                <c:pt idx="12">
                  <c:v>56113</c:v>
                </c:pt>
                <c:pt idx="13">
                  <c:v>55515</c:v>
                </c:pt>
                <c:pt idx="14">
                  <c:v>53815</c:v>
                </c:pt>
                <c:pt idx="15">
                  <c:v>53475</c:v>
                </c:pt>
                <c:pt idx="16">
                  <c:v>55247</c:v>
                </c:pt>
                <c:pt idx="17">
                  <c:v>56106</c:v>
                </c:pt>
                <c:pt idx="18">
                  <c:v>59147</c:v>
                </c:pt>
                <c:pt idx="19">
                  <c:v>64109</c:v>
                </c:pt>
                <c:pt idx="20">
                  <c:v>67873</c:v>
                </c:pt>
                <c:pt idx="21">
                  <c:v>67801</c:v>
                </c:pt>
                <c:pt idx="22">
                  <c:v>71097</c:v>
                </c:pt>
                <c:pt idx="23">
                  <c:v>73473</c:v>
                </c:pt>
                <c:pt idx="24">
                  <c:v>74101</c:v>
                </c:pt>
                <c:pt idx="25">
                  <c:v>75816</c:v>
                </c:pt>
                <c:pt idx="26">
                  <c:v>75385</c:v>
                </c:pt>
                <c:pt idx="27">
                  <c:v>72947</c:v>
                </c:pt>
                <c:pt idx="28">
                  <c:v>72661</c:v>
                </c:pt>
                <c:pt idx="29">
                  <c:v>74373</c:v>
                </c:pt>
                <c:pt idx="30">
                  <c:v>73553</c:v>
                </c:pt>
                <c:pt idx="31">
                  <c:v>73037</c:v>
                </c:pt>
                <c:pt idx="32">
                  <c:v>73004</c:v>
                </c:pt>
                <c:pt idx="33">
                  <c:v>69638</c:v>
                </c:pt>
                <c:pt idx="34">
                  <c:v>70526</c:v>
                </c:pt>
                <c:pt idx="35">
                  <c:v>71054</c:v>
                </c:pt>
                <c:pt idx="36">
                  <c:v>71622</c:v>
                </c:pt>
                <c:pt idx="37">
                  <c:v>70250</c:v>
                </c:pt>
                <c:pt idx="38">
                  <c:v>67916</c:v>
                </c:pt>
                <c:pt idx="39">
                  <c:v>62979</c:v>
                </c:pt>
                <c:pt idx="40">
                  <c:v>61195</c:v>
                </c:pt>
                <c:pt idx="41">
                  <c:v>64785</c:v>
                </c:pt>
                <c:pt idx="42">
                  <c:v>65391</c:v>
                </c:pt>
                <c:pt idx="43">
                  <c:v>66216</c:v>
                </c:pt>
                <c:pt idx="44">
                  <c:v>70243</c:v>
                </c:pt>
                <c:pt idx="45">
                  <c:v>74366</c:v>
                </c:pt>
                <c:pt idx="46">
                  <c:v>77655</c:v>
                </c:pt>
                <c:pt idx="47">
                  <c:v>76711</c:v>
                </c:pt>
                <c:pt idx="48">
                  <c:v>79584</c:v>
                </c:pt>
                <c:pt idx="49">
                  <c:v>80805</c:v>
                </c:pt>
                <c:pt idx="50">
                  <c:v>84251</c:v>
                </c:pt>
                <c:pt idx="51">
                  <c:v>81860</c:v>
                </c:pt>
                <c:pt idx="52">
                  <c:v>85445</c:v>
                </c:pt>
                <c:pt idx="53">
                  <c:v>83535</c:v>
                </c:pt>
                <c:pt idx="54">
                  <c:v>83494</c:v>
                </c:pt>
                <c:pt idx="55">
                  <c:v>80871</c:v>
                </c:pt>
                <c:pt idx="56">
                  <c:v>79347</c:v>
                </c:pt>
                <c:pt idx="57">
                  <c:v>76439</c:v>
                </c:pt>
                <c:pt idx="58">
                  <c:v>75534</c:v>
                </c:pt>
                <c:pt idx="59">
                  <c:v>73508</c:v>
                </c:pt>
                <c:pt idx="60">
                  <c:v>70573</c:v>
                </c:pt>
                <c:pt idx="61">
                  <c:v>68745</c:v>
                </c:pt>
                <c:pt idx="62">
                  <c:v>65352</c:v>
                </c:pt>
                <c:pt idx="63">
                  <c:v>64380</c:v>
                </c:pt>
                <c:pt idx="64">
                  <c:v>62547</c:v>
                </c:pt>
                <c:pt idx="65">
                  <c:v>60044</c:v>
                </c:pt>
                <c:pt idx="66">
                  <c:v>60017</c:v>
                </c:pt>
                <c:pt idx="67">
                  <c:v>59851</c:v>
                </c:pt>
                <c:pt idx="68">
                  <c:v>60814</c:v>
                </c:pt>
                <c:pt idx="69">
                  <c:v>62638</c:v>
                </c:pt>
                <c:pt idx="70">
                  <c:v>67126</c:v>
                </c:pt>
                <c:pt idx="71">
                  <c:v>49864</c:v>
                </c:pt>
                <c:pt idx="72">
                  <c:v>46719</c:v>
                </c:pt>
                <c:pt idx="73">
                  <c:v>47336</c:v>
                </c:pt>
                <c:pt idx="74">
                  <c:v>44851</c:v>
                </c:pt>
                <c:pt idx="75">
                  <c:v>40661</c:v>
                </c:pt>
                <c:pt idx="76">
                  <c:v>36950</c:v>
                </c:pt>
                <c:pt idx="77">
                  <c:v>37021</c:v>
                </c:pt>
                <c:pt idx="78">
                  <c:v>35649</c:v>
                </c:pt>
                <c:pt idx="79">
                  <c:v>34172</c:v>
                </c:pt>
                <c:pt idx="80">
                  <c:v>31433</c:v>
                </c:pt>
                <c:pt idx="81">
                  <c:v>29384</c:v>
                </c:pt>
                <c:pt idx="82">
                  <c:v>26995</c:v>
                </c:pt>
                <c:pt idx="83">
                  <c:v>24357</c:v>
                </c:pt>
                <c:pt idx="84">
                  <c:v>22073</c:v>
                </c:pt>
                <c:pt idx="85">
                  <c:v>20474</c:v>
                </c:pt>
                <c:pt idx="86">
                  <c:v>17965</c:v>
                </c:pt>
                <c:pt idx="87">
                  <c:v>15436</c:v>
                </c:pt>
                <c:pt idx="88">
                  <c:v>13273</c:v>
                </c:pt>
                <c:pt idx="89">
                  <c:v>10834</c:v>
                </c:pt>
                <c:pt idx="90">
                  <c:v>9204</c:v>
                </c:pt>
                <c:pt idx="91">
                  <c:v>7638</c:v>
                </c:pt>
                <c:pt idx="92">
                  <c:v>5823</c:v>
                </c:pt>
                <c:pt idx="93">
                  <c:v>4656</c:v>
                </c:pt>
                <c:pt idx="94">
                  <c:v>3510</c:v>
                </c:pt>
                <c:pt idx="95">
                  <c:v>2702</c:v>
                </c:pt>
                <c:pt idx="96">
                  <c:v>2110</c:v>
                </c:pt>
                <c:pt idx="97">
                  <c:v>1471</c:v>
                </c:pt>
                <c:pt idx="98">
                  <c:v>677</c:v>
                </c:pt>
                <c:pt idx="99">
                  <c:v>462</c:v>
                </c:pt>
                <c:pt idx="100">
                  <c:v>882</c:v>
                </c:pt>
              </c:numCache>
            </c:numRef>
          </c:val>
          <c:smooth val="0"/>
          <c:extLst>
            <c:ext xmlns:c16="http://schemas.microsoft.com/office/drawing/2014/chart" uri="{C3380CC4-5D6E-409C-BE32-E72D297353CC}">
              <c16:uniqueId val="{00000000-CE5F-4740-B55E-E298501BB7C0}"/>
            </c:ext>
          </c:extLst>
        </c:ser>
        <c:ser>
          <c:idx val="4"/>
          <c:order val="1"/>
          <c:tx>
            <c:strRef>
              <c:f>'A - working'!$G$2</c:f>
              <c:strCache>
                <c:ptCount val="1"/>
                <c:pt idx="0">
                  <c:v>2017 MYE</c:v>
                </c:pt>
              </c:strCache>
            </c:strRef>
          </c:tx>
          <c:spPr>
            <a:ln w="15875" cap="rnd">
              <a:solidFill>
                <a:srgbClr val="660066"/>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working'!$G$3:$G$103</c:f>
              <c:numCache>
                <c:formatCode>#,##0</c:formatCode>
                <c:ptCount val="101"/>
                <c:pt idx="0">
                  <c:v>53553</c:v>
                </c:pt>
                <c:pt idx="1">
                  <c:v>55892</c:v>
                </c:pt>
                <c:pt idx="2">
                  <c:v>56790</c:v>
                </c:pt>
                <c:pt idx="3">
                  <c:v>57361</c:v>
                </c:pt>
                <c:pt idx="4">
                  <c:v>58510</c:v>
                </c:pt>
                <c:pt idx="5">
                  <c:v>60001</c:v>
                </c:pt>
                <c:pt idx="6">
                  <c:v>61895</c:v>
                </c:pt>
                <c:pt idx="7">
                  <c:v>59011</c:v>
                </c:pt>
                <c:pt idx="8">
                  <c:v>60624</c:v>
                </c:pt>
                <c:pt idx="9">
                  <c:v>60420</c:v>
                </c:pt>
                <c:pt idx="10">
                  <c:v>58057</c:v>
                </c:pt>
                <c:pt idx="11">
                  <c:v>56840</c:v>
                </c:pt>
                <c:pt idx="12">
                  <c:v>56357</c:v>
                </c:pt>
                <c:pt idx="13">
                  <c:v>55243</c:v>
                </c:pt>
                <c:pt idx="14">
                  <c:v>53600</c:v>
                </c:pt>
                <c:pt idx="15">
                  <c:v>53288</c:v>
                </c:pt>
                <c:pt idx="16">
                  <c:v>55594</c:v>
                </c:pt>
                <c:pt idx="17">
                  <c:v>57019</c:v>
                </c:pt>
                <c:pt idx="18">
                  <c:v>59765</c:v>
                </c:pt>
                <c:pt idx="19">
                  <c:v>64374</c:v>
                </c:pt>
                <c:pt idx="20">
                  <c:v>68681</c:v>
                </c:pt>
                <c:pt idx="21">
                  <c:v>69606</c:v>
                </c:pt>
                <c:pt idx="22">
                  <c:v>70694</c:v>
                </c:pt>
                <c:pt idx="23">
                  <c:v>72975</c:v>
                </c:pt>
                <c:pt idx="24">
                  <c:v>74653</c:v>
                </c:pt>
                <c:pt idx="25">
                  <c:v>78655</c:v>
                </c:pt>
                <c:pt idx="26">
                  <c:v>78483</c:v>
                </c:pt>
                <c:pt idx="27">
                  <c:v>75362</c:v>
                </c:pt>
                <c:pt idx="28">
                  <c:v>74881</c:v>
                </c:pt>
                <c:pt idx="29">
                  <c:v>74867</c:v>
                </c:pt>
                <c:pt idx="30">
                  <c:v>72571</c:v>
                </c:pt>
                <c:pt idx="31">
                  <c:v>71944</c:v>
                </c:pt>
                <c:pt idx="32">
                  <c:v>71361</c:v>
                </c:pt>
                <c:pt idx="33">
                  <c:v>69157</c:v>
                </c:pt>
                <c:pt idx="34">
                  <c:v>70047</c:v>
                </c:pt>
                <c:pt idx="35">
                  <c:v>70904</c:v>
                </c:pt>
                <c:pt idx="36">
                  <c:v>70398</c:v>
                </c:pt>
                <c:pt idx="37">
                  <c:v>68961</c:v>
                </c:pt>
                <c:pt idx="38">
                  <c:v>66716</c:v>
                </c:pt>
                <c:pt idx="39">
                  <c:v>62074</c:v>
                </c:pt>
                <c:pt idx="40">
                  <c:v>60895</c:v>
                </c:pt>
                <c:pt idx="41">
                  <c:v>64175</c:v>
                </c:pt>
                <c:pt idx="42">
                  <c:v>64675</c:v>
                </c:pt>
                <c:pt idx="43">
                  <c:v>65644</c:v>
                </c:pt>
                <c:pt idx="44">
                  <c:v>69644</c:v>
                </c:pt>
                <c:pt idx="45">
                  <c:v>73896</c:v>
                </c:pt>
                <c:pt idx="46">
                  <c:v>76713</c:v>
                </c:pt>
                <c:pt idx="47">
                  <c:v>75686</c:v>
                </c:pt>
                <c:pt idx="48">
                  <c:v>78705</c:v>
                </c:pt>
                <c:pt idx="49">
                  <c:v>80070</c:v>
                </c:pt>
                <c:pt idx="50">
                  <c:v>80731</c:v>
                </c:pt>
                <c:pt idx="51">
                  <c:v>80065</c:v>
                </c:pt>
                <c:pt idx="52">
                  <c:v>82909</c:v>
                </c:pt>
                <c:pt idx="53">
                  <c:v>81817</c:v>
                </c:pt>
                <c:pt idx="54">
                  <c:v>81527</c:v>
                </c:pt>
                <c:pt idx="55">
                  <c:v>79580</c:v>
                </c:pt>
                <c:pt idx="56">
                  <c:v>77724</c:v>
                </c:pt>
                <c:pt idx="57">
                  <c:v>75091</c:v>
                </c:pt>
                <c:pt idx="58">
                  <c:v>74304</c:v>
                </c:pt>
                <c:pt idx="59">
                  <c:v>72187</c:v>
                </c:pt>
                <c:pt idx="60">
                  <c:v>70127</c:v>
                </c:pt>
                <c:pt idx="61">
                  <c:v>67858</c:v>
                </c:pt>
                <c:pt idx="62">
                  <c:v>64843</c:v>
                </c:pt>
                <c:pt idx="63">
                  <c:v>63803</c:v>
                </c:pt>
                <c:pt idx="64">
                  <c:v>62380</c:v>
                </c:pt>
                <c:pt idx="65">
                  <c:v>60019</c:v>
                </c:pt>
                <c:pt idx="66">
                  <c:v>60326</c:v>
                </c:pt>
                <c:pt idx="67">
                  <c:v>60324</c:v>
                </c:pt>
                <c:pt idx="68">
                  <c:v>61432</c:v>
                </c:pt>
                <c:pt idx="69">
                  <c:v>62965</c:v>
                </c:pt>
                <c:pt idx="70">
                  <c:v>67803</c:v>
                </c:pt>
                <c:pt idx="71">
                  <c:v>50692</c:v>
                </c:pt>
                <c:pt idx="72">
                  <c:v>47498</c:v>
                </c:pt>
                <c:pt idx="73">
                  <c:v>48083</c:v>
                </c:pt>
                <c:pt idx="74">
                  <c:v>45454</c:v>
                </c:pt>
                <c:pt idx="75">
                  <c:v>41333</c:v>
                </c:pt>
                <c:pt idx="76">
                  <c:v>37747</c:v>
                </c:pt>
                <c:pt idx="77">
                  <c:v>37972</c:v>
                </c:pt>
                <c:pt idx="78">
                  <c:v>36431</c:v>
                </c:pt>
                <c:pt idx="79">
                  <c:v>34779</c:v>
                </c:pt>
                <c:pt idx="80">
                  <c:v>32213</c:v>
                </c:pt>
                <c:pt idx="81">
                  <c:v>30161</c:v>
                </c:pt>
                <c:pt idx="82">
                  <c:v>27831</c:v>
                </c:pt>
                <c:pt idx="83">
                  <c:v>25138</c:v>
                </c:pt>
                <c:pt idx="84">
                  <c:v>22550</c:v>
                </c:pt>
                <c:pt idx="85">
                  <c:v>21129</c:v>
                </c:pt>
                <c:pt idx="86">
                  <c:v>18435</c:v>
                </c:pt>
                <c:pt idx="87">
                  <c:v>15840</c:v>
                </c:pt>
                <c:pt idx="88">
                  <c:v>13646</c:v>
                </c:pt>
                <c:pt idx="89">
                  <c:v>11041</c:v>
                </c:pt>
                <c:pt idx="90">
                  <c:v>9810</c:v>
                </c:pt>
                <c:pt idx="91">
                  <c:v>8040</c:v>
                </c:pt>
                <c:pt idx="92">
                  <c:v>6350</c:v>
                </c:pt>
                <c:pt idx="93">
                  <c:v>4910</c:v>
                </c:pt>
                <c:pt idx="94">
                  <c:v>3770</c:v>
                </c:pt>
                <c:pt idx="95">
                  <c:v>2910</c:v>
                </c:pt>
                <c:pt idx="96">
                  <c:v>2250</c:v>
                </c:pt>
                <c:pt idx="97">
                  <c:v>1630</c:v>
                </c:pt>
                <c:pt idx="98">
                  <c:v>730</c:v>
                </c:pt>
                <c:pt idx="99">
                  <c:v>480</c:v>
                </c:pt>
                <c:pt idx="100">
                  <c:v>850</c:v>
                </c:pt>
              </c:numCache>
            </c:numRef>
          </c:val>
          <c:smooth val="0"/>
          <c:extLst>
            <c:ext xmlns:c16="http://schemas.microsoft.com/office/drawing/2014/chart" uri="{C3380CC4-5D6E-409C-BE32-E72D297353CC}">
              <c16:uniqueId val="{00000001-CE5F-4740-B55E-E298501BB7C0}"/>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Number of people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0" i="0" u="none" strike="noStrike" baseline="0">
                <a:solidFill>
                  <a:sysClr val="windowText" lastClr="000000"/>
                </a:solidFill>
                <a:effectLst/>
              </a:rPr>
              <a:t>Comparison of ABPE and Mid-2018 Estimates for Scotland</a:t>
            </a:r>
            <a:endParaRPr lang="en-GB">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608616170518856"/>
          <c:y val="0.17817411169151612"/>
          <c:w val="0.86385993691379437"/>
          <c:h val="0.69107486551030306"/>
        </c:manualLayout>
      </c:layout>
      <c:lineChart>
        <c:grouping val="standard"/>
        <c:varyColors val="0"/>
        <c:ser>
          <c:idx val="2"/>
          <c:order val="0"/>
          <c:tx>
            <c:strRef>
              <c:f>'A - working'!$D$2</c:f>
              <c:strCache>
                <c:ptCount val="1"/>
                <c:pt idx="0">
                  <c:v>2018 ABPE</c:v>
                </c:pt>
              </c:strCache>
            </c:strRef>
          </c:tx>
          <c:spPr>
            <a:ln w="15875" cap="rnd">
              <a:solidFill>
                <a:srgbClr val="1C655F"/>
              </a:solidFill>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working'!$D$3:$D$103</c:f>
              <c:numCache>
                <c:formatCode>#,##0</c:formatCode>
                <c:ptCount val="101"/>
                <c:pt idx="0">
                  <c:v>52559</c:v>
                </c:pt>
                <c:pt idx="1">
                  <c:v>53305</c:v>
                </c:pt>
                <c:pt idx="2">
                  <c:v>55795</c:v>
                </c:pt>
                <c:pt idx="3">
                  <c:v>56608</c:v>
                </c:pt>
                <c:pt idx="4">
                  <c:v>57414</c:v>
                </c:pt>
                <c:pt idx="5">
                  <c:v>58702</c:v>
                </c:pt>
                <c:pt idx="6">
                  <c:v>60349</c:v>
                </c:pt>
                <c:pt idx="7">
                  <c:v>60101</c:v>
                </c:pt>
                <c:pt idx="8">
                  <c:v>60379</c:v>
                </c:pt>
                <c:pt idx="9">
                  <c:v>60598</c:v>
                </c:pt>
                <c:pt idx="10">
                  <c:v>60677</c:v>
                </c:pt>
                <c:pt idx="11">
                  <c:v>58775</c:v>
                </c:pt>
                <c:pt idx="12">
                  <c:v>57126</c:v>
                </c:pt>
                <c:pt idx="13">
                  <c:v>56437</c:v>
                </c:pt>
                <c:pt idx="14">
                  <c:v>55891</c:v>
                </c:pt>
                <c:pt idx="15">
                  <c:v>54260</c:v>
                </c:pt>
                <c:pt idx="16">
                  <c:v>53794</c:v>
                </c:pt>
                <c:pt idx="17">
                  <c:v>55395</c:v>
                </c:pt>
                <c:pt idx="18">
                  <c:v>57742</c:v>
                </c:pt>
                <c:pt idx="19">
                  <c:v>64277</c:v>
                </c:pt>
                <c:pt idx="20">
                  <c:v>66981</c:v>
                </c:pt>
                <c:pt idx="21">
                  <c:v>70360</c:v>
                </c:pt>
                <c:pt idx="22">
                  <c:v>70986</c:v>
                </c:pt>
                <c:pt idx="23">
                  <c:v>72750</c:v>
                </c:pt>
                <c:pt idx="24">
                  <c:v>74202</c:v>
                </c:pt>
                <c:pt idx="25">
                  <c:v>74199</c:v>
                </c:pt>
                <c:pt idx="26">
                  <c:v>76167</c:v>
                </c:pt>
                <c:pt idx="27">
                  <c:v>76085</c:v>
                </c:pt>
                <c:pt idx="28">
                  <c:v>73895</c:v>
                </c:pt>
                <c:pt idx="29">
                  <c:v>73658</c:v>
                </c:pt>
                <c:pt idx="30">
                  <c:v>75521</c:v>
                </c:pt>
                <c:pt idx="31">
                  <c:v>74642</c:v>
                </c:pt>
                <c:pt idx="32">
                  <c:v>74155</c:v>
                </c:pt>
                <c:pt idx="33">
                  <c:v>72488</c:v>
                </c:pt>
                <c:pt idx="34">
                  <c:v>70553</c:v>
                </c:pt>
                <c:pt idx="35">
                  <c:v>71460</c:v>
                </c:pt>
                <c:pt idx="36">
                  <c:v>71938</c:v>
                </c:pt>
                <c:pt idx="37">
                  <c:v>72411</c:v>
                </c:pt>
                <c:pt idx="38">
                  <c:v>71028</c:v>
                </c:pt>
                <c:pt idx="39">
                  <c:v>68602</c:v>
                </c:pt>
                <c:pt idx="40">
                  <c:v>63657</c:v>
                </c:pt>
                <c:pt idx="41">
                  <c:v>61831</c:v>
                </c:pt>
                <c:pt idx="42">
                  <c:v>65410</c:v>
                </c:pt>
                <c:pt idx="43">
                  <c:v>65982</c:v>
                </c:pt>
                <c:pt idx="44">
                  <c:v>66803</c:v>
                </c:pt>
                <c:pt idx="45">
                  <c:v>70901</c:v>
                </c:pt>
                <c:pt idx="46">
                  <c:v>75045</c:v>
                </c:pt>
                <c:pt idx="47">
                  <c:v>78332</c:v>
                </c:pt>
                <c:pt idx="48">
                  <c:v>77431</c:v>
                </c:pt>
                <c:pt idx="49">
                  <c:v>80218</c:v>
                </c:pt>
                <c:pt idx="50">
                  <c:v>82187</c:v>
                </c:pt>
                <c:pt idx="51">
                  <c:v>83361</c:v>
                </c:pt>
                <c:pt idx="52">
                  <c:v>81445</c:v>
                </c:pt>
                <c:pt idx="53">
                  <c:v>84838</c:v>
                </c:pt>
                <c:pt idx="54">
                  <c:v>83256</c:v>
                </c:pt>
                <c:pt idx="55">
                  <c:v>83050</c:v>
                </c:pt>
                <c:pt idx="56">
                  <c:v>80609</c:v>
                </c:pt>
                <c:pt idx="57">
                  <c:v>78958</c:v>
                </c:pt>
                <c:pt idx="58">
                  <c:v>75982</c:v>
                </c:pt>
                <c:pt idx="59">
                  <c:v>75393</c:v>
                </c:pt>
                <c:pt idx="60">
                  <c:v>73082</c:v>
                </c:pt>
                <c:pt idx="61">
                  <c:v>70314</c:v>
                </c:pt>
                <c:pt idx="62">
                  <c:v>68210</c:v>
                </c:pt>
                <c:pt idx="63">
                  <c:v>64813</c:v>
                </c:pt>
                <c:pt idx="64">
                  <c:v>63775</c:v>
                </c:pt>
                <c:pt idx="65">
                  <c:v>61848</c:v>
                </c:pt>
                <c:pt idx="66">
                  <c:v>59257</c:v>
                </c:pt>
                <c:pt idx="67">
                  <c:v>58923</c:v>
                </c:pt>
                <c:pt idx="68">
                  <c:v>58596</c:v>
                </c:pt>
                <c:pt idx="69">
                  <c:v>59465</c:v>
                </c:pt>
                <c:pt idx="70">
                  <c:v>61180</c:v>
                </c:pt>
                <c:pt idx="71">
                  <c:v>65568</c:v>
                </c:pt>
                <c:pt idx="72">
                  <c:v>48533</c:v>
                </c:pt>
                <c:pt idx="73">
                  <c:v>45490</c:v>
                </c:pt>
                <c:pt idx="74">
                  <c:v>45810</c:v>
                </c:pt>
                <c:pt idx="75">
                  <c:v>43317</c:v>
                </c:pt>
                <c:pt idx="76">
                  <c:v>39066</c:v>
                </c:pt>
                <c:pt idx="77">
                  <c:v>35393</c:v>
                </c:pt>
                <c:pt idx="78">
                  <c:v>35349</c:v>
                </c:pt>
                <c:pt idx="79">
                  <c:v>33880</c:v>
                </c:pt>
                <c:pt idx="80">
                  <c:v>32340</c:v>
                </c:pt>
                <c:pt idx="81">
                  <c:v>29502</c:v>
                </c:pt>
                <c:pt idx="82">
                  <c:v>27351</c:v>
                </c:pt>
                <c:pt idx="83">
                  <c:v>25052</c:v>
                </c:pt>
                <c:pt idx="84">
                  <c:v>22302</c:v>
                </c:pt>
                <c:pt idx="85">
                  <c:v>20129</c:v>
                </c:pt>
                <c:pt idx="86">
                  <c:v>18351</c:v>
                </c:pt>
                <c:pt idx="87">
                  <c:v>15948</c:v>
                </c:pt>
                <c:pt idx="88">
                  <c:v>13425</c:v>
                </c:pt>
                <c:pt idx="89">
                  <c:v>11354</c:v>
                </c:pt>
                <c:pt idx="90">
                  <c:v>9156</c:v>
                </c:pt>
                <c:pt idx="91">
                  <c:v>7569</c:v>
                </c:pt>
                <c:pt idx="92">
                  <c:v>6136</c:v>
                </c:pt>
                <c:pt idx="93">
                  <c:v>4531</c:v>
                </c:pt>
                <c:pt idx="94">
                  <c:v>3555</c:v>
                </c:pt>
                <c:pt idx="95">
                  <c:v>2585</c:v>
                </c:pt>
                <c:pt idx="96">
                  <c:v>1982</c:v>
                </c:pt>
                <c:pt idx="97">
                  <c:v>1499</c:v>
                </c:pt>
                <c:pt idx="98">
                  <c:v>996</c:v>
                </c:pt>
                <c:pt idx="99">
                  <c:v>449</c:v>
                </c:pt>
                <c:pt idx="100">
                  <c:v>783</c:v>
                </c:pt>
              </c:numCache>
            </c:numRef>
          </c:val>
          <c:smooth val="0"/>
          <c:extLst>
            <c:ext xmlns:c16="http://schemas.microsoft.com/office/drawing/2014/chart" uri="{C3380CC4-5D6E-409C-BE32-E72D297353CC}">
              <c16:uniqueId val="{00000000-9CDB-414B-8342-5184F3572832}"/>
            </c:ext>
          </c:extLst>
        </c:ser>
        <c:ser>
          <c:idx val="5"/>
          <c:order val="1"/>
          <c:tx>
            <c:strRef>
              <c:f>'A - working'!$H$2</c:f>
              <c:strCache>
                <c:ptCount val="1"/>
                <c:pt idx="0">
                  <c:v>2018 MYE</c:v>
                </c:pt>
              </c:strCache>
            </c:strRef>
          </c:tx>
          <c:spPr>
            <a:ln w="15875" cap="rnd">
              <a:solidFill>
                <a:srgbClr val="660066"/>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working'!$H$3:$H$103</c:f>
              <c:numCache>
                <c:formatCode>#,##0</c:formatCode>
                <c:ptCount val="101"/>
                <c:pt idx="0">
                  <c:v>52310</c:v>
                </c:pt>
                <c:pt idx="1">
                  <c:v>53852</c:v>
                </c:pt>
                <c:pt idx="2">
                  <c:v>56084</c:v>
                </c:pt>
                <c:pt idx="3">
                  <c:v>57065</c:v>
                </c:pt>
                <c:pt idx="4">
                  <c:v>57551</c:v>
                </c:pt>
                <c:pt idx="5">
                  <c:v>58712</c:v>
                </c:pt>
                <c:pt idx="6">
                  <c:v>60252</c:v>
                </c:pt>
                <c:pt idx="7">
                  <c:v>62094</c:v>
                </c:pt>
                <c:pt idx="8">
                  <c:v>59207</c:v>
                </c:pt>
                <c:pt idx="9">
                  <c:v>60824</c:v>
                </c:pt>
                <c:pt idx="10">
                  <c:v>60578</c:v>
                </c:pt>
                <c:pt idx="11">
                  <c:v>58240</c:v>
                </c:pt>
                <c:pt idx="12">
                  <c:v>57028</c:v>
                </c:pt>
                <c:pt idx="13">
                  <c:v>56549</c:v>
                </c:pt>
                <c:pt idx="14">
                  <c:v>55395</c:v>
                </c:pt>
                <c:pt idx="15">
                  <c:v>53761</c:v>
                </c:pt>
                <c:pt idx="16">
                  <c:v>53470</c:v>
                </c:pt>
                <c:pt idx="17">
                  <c:v>55826</c:v>
                </c:pt>
                <c:pt idx="18">
                  <c:v>57923</c:v>
                </c:pt>
                <c:pt idx="19">
                  <c:v>63584</c:v>
                </c:pt>
                <c:pt idx="20">
                  <c:v>66553</c:v>
                </c:pt>
                <c:pt idx="21">
                  <c:v>69638</c:v>
                </c:pt>
                <c:pt idx="22">
                  <c:v>70320</c:v>
                </c:pt>
                <c:pt idx="23">
                  <c:v>71115</c:v>
                </c:pt>
                <c:pt idx="24">
                  <c:v>72998</c:v>
                </c:pt>
                <c:pt idx="25">
                  <c:v>74452</c:v>
                </c:pt>
                <c:pt idx="26">
                  <c:v>78687</c:v>
                </c:pt>
                <c:pt idx="27">
                  <c:v>78594</c:v>
                </c:pt>
                <c:pt idx="28">
                  <c:v>75598</c:v>
                </c:pt>
                <c:pt idx="29">
                  <c:v>75009</c:v>
                </c:pt>
                <c:pt idx="30">
                  <c:v>75210</c:v>
                </c:pt>
                <c:pt idx="31">
                  <c:v>72799</c:v>
                </c:pt>
                <c:pt idx="32">
                  <c:v>72184</c:v>
                </c:pt>
                <c:pt idx="33">
                  <c:v>71623</c:v>
                </c:pt>
                <c:pt idx="34">
                  <c:v>69442</c:v>
                </c:pt>
                <c:pt idx="35">
                  <c:v>70265</c:v>
                </c:pt>
                <c:pt idx="36">
                  <c:v>71110</c:v>
                </c:pt>
                <c:pt idx="37">
                  <c:v>70470</c:v>
                </c:pt>
                <c:pt idx="38">
                  <c:v>69208</c:v>
                </c:pt>
                <c:pt idx="39">
                  <c:v>66944</c:v>
                </c:pt>
                <c:pt idx="40">
                  <c:v>62120</c:v>
                </c:pt>
                <c:pt idx="41">
                  <c:v>60952</c:v>
                </c:pt>
                <c:pt idx="42">
                  <c:v>64225</c:v>
                </c:pt>
                <c:pt idx="43">
                  <c:v>64595</c:v>
                </c:pt>
                <c:pt idx="44">
                  <c:v>65630</c:v>
                </c:pt>
                <c:pt idx="45">
                  <c:v>69643</c:v>
                </c:pt>
                <c:pt idx="46">
                  <c:v>73805</c:v>
                </c:pt>
                <c:pt idx="47">
                  <c:v>76696</c:v>
                </c:pt>
                <c:pt idx="48">
                  <c:v>75548</c:v>
                </c:pt>
                <c:pt idx="49">
                  <c:v>78595</c:v>
                </c:pt>
                <c:pt idx="50">
                  <c:v>79961</c:v>
                </c:pt>
                <c:pt idx="51">
                  <c:v>80572</c:v>
                </c:pt>
                <c:pt idx="52">
                  <c:v>79878</c:v>
                </c:pt>
                <c:pt idx="53">
                  <c:v>82671</c:v>
                </c:pt>
                <c:pt idx="54">
                  <c:v>81605</c:v>
                </c:pt>
                <c:pt idx="55">
                  <c:v>81321</c:v>
                </c:pt>
                <c:pt idx="56">
                  <c:v>79351</c:v>
                </c:pt>
                <c:pt idx="57">
                  <c:v>77374</c:v>
                </c:pt>
                <c:pt idx="58">
                  <c:v>74742</c:v>
                </c:pt>
                <c:pt idx="59">
                  <c:v>73872</c:v>
                </c:pt>
                <c:pt idx="60">
                  <c:v>71830</c:v>
                </c:pt>
                <c:pt idx="61">
                  <c:v>69664</c:v>
                </c:pt>
                <c:pt idx="62">
                  <c:v>67359</c:v>
                </c:pt>
                <c:pt idx="63">
                  <c:v>64232</c:v>
                </c:pt>
                <c:pt idx="64">
                  <c:v>63221</c:v>
                </c:pt>
                <c:pt idx="65">
                  <c:v>61710</c:v>
                </c:pt>
                <c:pt idx="66">
                  <c:v>59315</c:v>
                </c:pt>
                <c:pt idx="67">
                  <c:v>59478</c:v>
                </c:pt>
                <c:pt idx="68">
                  <c:v>59481</c:v>
                </c:pt>
                <c:pt idx="69">
                  <c:v>60429</c:v>
                </c:pt>
                <c:pt idx="70">
                  <c:v>61782</c:v>
                </c:pt>
                <c:pt idx="71">
                  <c:v>66483</c:v>
                </c:pt>
                <c:pt idx="72">
                  <c:v>49554</c:v>
                </c:pt>
                <c:pt idx="73">
                  <c:v>46406</c:v>
                </c:pt>
                <c:pt idx="74">
                  <c:v>46740</c:v>
                </c:pt>
                <c:pt idx="75">
                  <c:v>44032</c:v>
                </c:pt>
                <c:pt idx="76">
                  <c:v>39818</c:v>
                </c:pt>
                <c:pt idx="77">
                  <c:v>36270</c:v>
                </c:pt>
                <c:pt idx="78">
                  <c:v>36307</c:v>
                </c:pt>
                <c:pt idx="79">
                  <c:v>34675</c:v>
                </c:pt>
                <c:pt idx="80">
                  <c:v>32934</c:v>
                </c:pt>
                <c:pt idx="81">
                  <c:v>30268</c:v>
                </c:pt>
                <c:pt idx="82">
                  <c:v>28137</c:v>
                </c:pt>
                <c:pt idx="83">
                  <c:v>25872</c:v>
                </c:pt>
                <c:pt idx="84">
                  <c:v>23047</c:v>
                </c:pt>
                <c:pt idx="85">
                  <c:v>20599</c:v>
                </c:pt>
                <c:pt idx="86">
                  <c:v>18979</c:v>
                </c:pt>
                <c:pt idx="87">
                  <c:v>16404</c:v>
                </c:pt>
                <c:pt idx="88">
                  <c:v>13787</c:v>
                </c:pt>
                <c:pt idx="89">
                  <c:v>11680</c:v>
                </c:pt>
                <c:pt idx="90">
                  <c:v>9700</c:v>
                </c:pt>
                <c:pt idx="91">
                  <c:v>8060</c:v>
                </c:pt>
                <c:pt idx="92">
                  <c:v>6450</c:v>
                </c:pt>
                <c:pt idx="93">
                  <c:v>4980</c:v>
                </c:pt>
                <c:pt idx="94">
                  <c:v>3760</c:v>
                </c:pt>
                <c:pt idx="95">
                  <c:v>2800</c:v>
                </c:pt>
                <c:pt idx="96">
                  <c:v>2150</c:v>
                </c:pt>
                <c:pt idx="97">
                  <c:v>1590</c:v>
                </c:pt>
                <c:pt idx="98">
                  <c:v>1130</c:v>
                </c:pt>
                <c:pt idx="99">
                  <c:v>490</c:v>
                </c:pt>
                <c:pt idx="100">
                  <c:v>820</c:v>
                </c:pt>
              </c:numCache>
            </c:numRef>
          </c:val>
          <c:smooth val="0"/>
          <c:extLst>
            <c:ext xmlns:c16="http://schemas.microsoft.com/office/drawing/2014/chart" uri="{C3380CC4-5D6E-409C-BE32-E72D297353CC}">
              <c16:uniqueId val="{00000001-9CDB-414B-8342-5184F3572832}"/>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Age</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a:solidFill>
                      <a:schemeClr val="tx1"/>
                    </a:solidFill>
                  </a:rPr>
                  <a:t>Number of people</a:t>
                </a:r>
              </a:p>
            </c:rich>
          </c:tx>
          <c:overlay val="0"/>
          <c:spPr>
            <a:solidFill>
              <a:sysClr val="window" lastClr="FFFFFF"/>
            </a:solid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solidFill>
            <a:schemeClr val="bg2"/>
          </a:solid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400" b="0" i="0" u="none" strike="noStrike" baseline="0">
                <a:solidFill>
                  <a:sysClr val="windowText" lastClr="000000"/>
                </a:solidFill>
                <a:effectLst/>
              </a:rPr>
              <a:t>Comparison Comparison of ABPE for Scotland, 2016 to 2018</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066955646236314"/>
          <c:y val="0.16988713219148005"/>
          <c:w val="0.85097778913901023"/>
          <c:h val="0.68393522178304789"/>
        </c:manualLayout>
      </c:layout>
      <c:lineChart>
        <c:grouping val="standard"/>
        <c:varyColors val="0"/>
        <c:ser>
          <c:idx val="0"/>
          <c:order val="0"/>
          <c:tx>
            <c:strRef>
              <c:f>'A - working'!$B$2</c:f>
              <c:strCache>
                <c:ptCount val="1"/>
                <c:pt idx="0">
                  <c:v>2016 ABPE</c:v>
                </c:pt>
              </c:strCache>
            </c:strRef>
          </c:tx>
          <c:spPr>
            <a:ln w="15875" cap="rnd">
              <a:solidFill>
                <a:srgbClr val="8ADED6"/>
              </a:solidFill>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working'!$B$3:$B$103</c:f>
              <c:numCache>
                <c:formatCode>#,##0</c:formatCode>
                <c:ptCount val="101"/>
                <c:pt idx="0">
                  <c:v>55537</c:v>
                </c:pt>
                <c:pt idx="1">
                  <c:v>55727</c:v>
                </c:pt>
                <c:pt idx="2">
                  <c:v>56566</c:v>
                </c:pt>
                <c:pt idx="3">
                  <c:v>57742</c:v>
                </c:pt>
                <c:pt idx="4">
                  <c:v>59565</c:v>
                </c:pt>
                <c:pt idx="5">
                  <c:v>59364</c:v>
                </c:pt>
                <c:pt idx="6">
                  <c:v>59842</c:v>
                </c:pt>
                <c:pt idx="7">
                  <c:v>60026</c:v>
                </c:pt>
                <c:pt idx="8">
                  <c:v>60125</c:v>
                </c:pt>
                <c:pt idx="9">
                  <c:v>58243</c:v>
                </c:pt>
                <c:pt idx="10">
                  <c:v>56518</c:v>
                </c:pt>
                <c:pt idx="11">
                  <c:v>55971</c:v>
                </c:pt>
                <c:pt idx="12">
                  <c:v>55362</c:v>
                </c:pt>
                <c:pt idx="13">
                  <c:v>53660</c:v>
                </c:pt>
                <c:pt idx="14">
                  <c:v>53244</c:v>
                </c:pt>
                <c:pt idx="15">
                  <c:v>55109</c:v>
                </c:pt>
                <c:pt idx="16">
                  <c:v>56104</c:v>
                </c:pt>
                <c:pt idx="17">
                  <c:v>57883</c:v>
                </c:pt>
                <c:pt idx="18">
                  <c:v>60006</c:v>
                </c:pt>
                <c:pt idx="19">
                  <c:v>65810</c:v>
                </c:pt>
                <c:pt idx="20">
                  <c:v>66451</c:v>
                </c:pt>
                <c:pt idx="21">
                  <c:v>69221</c:v>
                </c:pt>
                <c:pt idx="22">
                  <c:v>72840</c:v>
                </c:pt>
                <c:pt idx="23">
                  <c:v>73733</c:v>
                </c:pt>
                <c:pt idx="24">
                  <c:v>75984</c:v>
                </c:pt>
                <c:pt idx="25">
                  <c:v>75594</c:v>
                </c:pt>
                <c:pt idx="26">
                  <c:v>73165</c:v>
                </c:pt>
                <c:pt idx="27">
                  <c:v>72876</c:v>
                </c:pt>
                <c:pt idx="28">
                  <c:v>74612</c:v>
                </c:pt>
                <c:pt idx="29">
                  <c:v>73864</c:v>
                </c:pt>
                <c:pt idx="30">
                  <c:v>73570</c:v>
                </c:pt>
                <c:pt idx="31">
                  <c:v>73325</c:v>
                </c:pt>
                <c:pt idx="32">
                  <c:v>71445</c:v>
                </c:pt>
                <c:pt idx="33">
                  <c:v>71226</c:v>
                </c:pt>
                <c:pt idx="34">
                  <c:v>71740</c:v>
                </c:pt>
                <c:pt idx="35">
                  <c:v>72333</c:v>
                </c:pt>
                <c:pt idx="36">
                  <c:v>70867</c:v>
                </c:pt>
                <c:pt idx="37">
                  <c:v>68422</c:v>
                </c:pt>
                <c:pt idx="38">
                  <c:v>63426</c:v>
                </c:pt>
                <c:pt idx="39">
                  <c:v>61629</c:v>
                </c:pt>
                <c:pt idx="40">
                  <c:v>65215</c:v>
                </c:pt>
                <c:pt idx="41">
                  <c:v>65772</c:v>
                </c:pt>
                <c:pt idx="42">
                  <c:v>66594</c:v>
                </c:pt>
                <c:pt idx="43">
                  <c:v>70608</c:v>
                </c:pt>
                <c:pt idx="44">
                  <c:v>74752</c:v>
                </c:pt>
                <c:pt idx="45">
                  <c:v>78131</c:v>
                </c:pt>
                <c:pt idx="46">
                  <c:v>77197</c:v>
                </c:pt>
                <c:pt idx="47">
                  <c:v>79981</c:v>
                </c:pt>
                <c:pt idx="48">
                  <c:v>81241</c:v>
                </c:pt>
                <c:pt idx="49">
                  <c:v>81798</c:v>
                </c:pt>
                <c:pt idx="50">
                  <c:v>83302</c:v>
                </c:pt>
                <c:pt idx="51">
                  <c:v>85122</c:v>
                </c:pt>
                <c:pt idx="52">
                  <c:v>84583</c:v>
                </c:pt>
                <c:pt idx="53">
                  <c:v>83238</c:v>
                </c:pt>
                <c:pt idx="54">
                  <c:v>81735</c:v>
                </c:pt>
                <c:pt idx="55">
                  <c:v>79331</c:v>
                </c:pt>
                <c:pt idx="56">
                  <c:v>77038</c:v>
                </c:pt>
                <c:pt idx="57">
                  <c:v>76093</c:v>
                </c:pt>
                <c:pt idx="58">
                  <c:v>73625</c:v>
                </c:pt>
                <c:pt idx="59">
                  <c:v>71349</c:v>
                </c:pt>
                <c:pt idx="60">
                  <c:v>68857</c:v>
                </c:pt>
                <c:pt idx="61">
                  <c:v>66075</c:v>
                </c:pt>
                <c:pt idx="62">
                  <c:v>64785</c:v>
                </c:pt>
                <c:pt idx="63">
                  <c:v>63130</c:v>
                </c:pt>
                <c:pt idx="64">
                  <c:v>60439</c:v>
                </c:pt>
                <c:pt idx="65">
                  <c:v>60458</c:v>
                </c:pt>
                <c:pt idx="66">
                  <c:v>59975</c:v>
                </c:pt>
                <c:pt idx="67">
                  <c:v>61289</c:v>
                </c:pt>
                <c:pt idx="68">
                  <c:v>63176</c:v>
                </c:pt>
                <c:pt idx="69">
                  <c:v>68030</c:v>
                </c:pt>
                <c:pt idx="70">
                  <c:v>50568</c:v>
                </c:pt>
                <c:pt idx="71">
                  <c:v>47566</c:v>
                </c:pt>
                <c:pt idx="72">
                  <c:v>48161</c:v>
                </c:pt>
                <c:pt idx="73">
                  <c:v>46002</c:v>
                </c:pt>
                <c:pt idx="74">
                  <c:v>41711</c:v>
                </c:pt>
                <c:pt idx="75">
                  <c:v>38252</c:v>
                </c:pt>
                <c:pt idx="76">
                  <c:v>38412</c:v>
                </c:pt>
                <c:pt idx="77">
                  <c:v>37071</c:v>
                </c:pt>
                <c:pt idx="78">
                  <c:v>35733</c:v>
                </c:pt>
                <c:pt idx="79">
                  <c:v>32950</c:v>
                </c:pt>
                <c:pt idx="80">
                  <c:v>31068</c:v>
                </c:pt>
                <c:pt idx="81">
                  <c:v>28732</c:v>
                </c:pt>
                <c:pt idx="82">
                  <c:v>26210</c:v>
                </c:pt>
                <c:pt idx="83">
                  <c:v>23986</c:v>
                </c:pt>
                <c:pt idx="84">
                  <c:v>22376</c:v>
                </c:pt>
                <c:pt idx="85">
                  <c:v>20003</c:v>
                </c:pt>
                <c:pt idx="86">
                  <c:v>17369</c:v>
                </c:pt>
                <c:pt idx="87">
                  <c:v>15105</c:v>
                </c:pt>
                <c:pt idx="88">
                  <c:v>12620</c:v>
                </c:pt>
                <c:pt idx="89">
                  <c:v>10835</c:v>
                </c:pt>
                <c:pt idx="90">
                  <c:v>9169</c:v>
                </c:pt>
                <c:pt idx="91">
                  <c:v>7177</c:v>
                </c:pt>
                <c:pt idx="92">
                  <c:v>5864</c:v>
                </c:pt>
                <c:pt idx="93">
                  <c:v>4506</c:v>
                </c:pt>
                <c:pt idx="94">
                  <c:v>3605</c:v>
                </c:pt>
                <c:pt idx="95">
                  <c:v>2866</c:v>
                </c:pt>
                <c:pt idx="96">
                  <c:v>2116</c:v>
                </c:pt>
                <c:pt idx="97">
                  <c:v>1016</c:v>
                </c:pt>
                <c:pt idx="98">
                  <c:v>689</c:v>
                </c:pt>
                <c:pt idx="99">
                  <c:v>506</c:v>
                </c:pt>
                <c:pt idx="100">
                  <c:v>950</c:v>
                </c:pt>
              </c:numCache>
            </c:numRef>
          </c:val>
          <c:smooth val="0"/>
          <c:extLst>
            <c:ext xmlns:c16="http://schemas.microsoft.com/office/drawing/2014/chart" uri="{C3380CC4-5D6E-409C-BE32-E72D297353CC}">
              <c16:uniqueId val="{00000000-63BE-4771-8B88-6DAAF4770156}"/>
            </c:ext>
          </c:extLst>
        </c:ser>
        <c:ser>
          <c:idx val="1"/>
          <c:order val="1"/>
          <c:tx>
            <c:strRef>
              <c:f>'A - working'!$C$2</c:f>
              <c:strCache>
                <c:ptCount val="1"/>
                <c:pt idx="0">
                  <c:v>2017 ABPE </c:v>
                </c:pt>
              </c:strCache>
            </c:strRef>
          </c:tx>
          <c:spPr>
            <a:ln w="15875" cap="rnd">
              <a:solidFill>
                <a:srgbClr val="2DA197"/>
              </a:solidFill>
              <a:prstDash val="sysDash"/>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working'!$C$3:$C$103</c:f>
              <c:numCache>
                <c:formatCode>#,##0</c:formatCode>
                <c:ptCount val="101"/>
                <c:pt idx="0">
                  <c:v>53704</c:v>
                </c:pt>
                <c:pt idx="1">
                  <c:v>55173</c:v>
                </c:pt>
                <c:pt idx="2">
                  <c:v>55832</c:v>
                </c:pt>
                <c:pt idx="3">
                  <c:v>56408</c:v>
                </c:pt>
                <c:pt idx="4">
                  <c:v>58002</c:v>
                </c:pt>
                <c:pt idx="5">
                  <c:v>59768</c:v>
                </c:pt>
                <c:pt idx="6">
                  <c:v>59678</c:v>
                </c:pt>
                <c:pt idx="7">
                  <c:v>60010</c:v>
                </c:pt>
                <c:pt idx="8">
                  <c:v>60252</c:v>
                </c:pt>
                <c:pt idx="9">
                  <c:v>60359</c:v>
                </c:pt>
                <c:pt idx="10">
                  <c:v>58308</c:v>
                </c:pt>
                <c:pt idx="11">
                  <c:v>56747</c:v>
                </c:pt>
                <c:pt idx="12">
                  <c:v>56113</c:v>
                </c:pt>
                <c:pt idx="13">
                  <c:v>55515</c:v>
                </c:pt>
                <c:pt idx="14">
                  <c:v>53815</c:v>
                </c:pt>
                <c:pt idx="15">
                  <c:v>53475</c:v>
                </c:pt>
                <c:pt idx="16">
                  <c:v>55247</c:v>
                </c:pt>
                <c:pt idx="17">
                  <c:v>56106</c:v>
                </c:pt>
                <c:pt idx="18">
                  <c:v>59147</c:v>
                </c:pt>
                <c:pt idx="19">
                  <c:v>64109</c:v>
                </c:pt>
                <c:pt idx="20">
                  <c:v>67873</c:v>
                </c:pt>
                <c:pt idx="21">
                  <c:v>67801</c:v>
                </c:pt>
                <c:pt idx="22">
                  <c:v>71097</c:v>
                </c:pt>
                <c:pt idx="23">
                  <c:v>73473</c:v>
                </c:pt>
                <c:pt idx="24">
                  <c:v>74101</c:v>
                </c:pt>
                <c:pt idx="25">
                  <c:v>75816</c:v>
                </c:pt>
                <c:pt idx="26">
                  <c:v>75385</c:v>
                </c:pt>
                <c:pt idx="27">
                  <c:v>72947</c:v>
                </c:pt>
                <c:pt idx="28">
                  <c:v>72661</c:v>
                </c:pt>
                <c:pt idx="29">
                  <c:v>74373</c:v>
                </c:pt>
                <c:pt idx="30">
                  <c:v>73553</c:v>
                </c:pt>
                <c:pt idx="31">
                  <c:v>73037</c:v>
                </c:pt>
                <c:pt idx="32">
                  <c:v>73004</c:v>
                </c:pt>
                <c:pt idx="33">
                  <c:v>69638</c:v>
                </c:pt>
                <c:pt idx="34">
                  <c:v>70526</c:v>
                </c:pt>
                <c:pt idx="35">
                  <c:v>71054</c:v>
                </c:pt>
                <c:pt idx="36">
                  <c:v>71622</c:v>
                </c:pt>
                <c:pt idx="37">
                  <c:v>70250</c:v>
                </c:pt>
                <c:pt idx="38">
                  <c:v>67916</c:v>
                </c:pt>
                <c:pt idx="39">
                  <c:v>62979</c:v>
                </c:pt>
                <c:pt idx="40">
                  <c:v>61195</c:v>
                </c:pt>
                <c:pt idx="41">
                  <c:v>64785</c:v>
                </c:pt>
                <c:pt idx="42">
                  <c:v>65391</c:v>
                </c:pt>
                <c:pt idx="43">
                  <c:v>66216</c:v>
                </c:pt>
                <c:pt idx="44">
                  <c:v>70243</c:v>
                </c:pt>
                <c:pt idx="45">
                  <c:v>74366</c:v>
                </c:pt>
                <c:pt idx="46">
                  <c:v>77655</c:v>
                </c:pt>
                <c:pt idx="47">
                  <c:v>76711</c:v>
                </c:pt>
                <c:pt idx="48">
                  <c:v>79584</c:v>
                </c:pt>
                <c:pt idx="49">
                  <c:v>80805</c:v>
                </c:pt>
                <c:pt idx="50">
                  <c:v>84251</c:v>
                </c:pt>
                <c:pt idx="51">
                  <c:v>81860</c:v>
                </c:pt>
                <c:pt idx="52">
                  <c:v>85445</c:v>
                </c:pt>
                <c:pt idx="53">
                  <c:v>83535</c:v>
                </c:pt>
                <c:pt idx="54">
                  <c:v>83494</c:v>
                </c:pt>
                <c:pt idx="55">
                  <c:v>80871</c:v>
                </c:pt>
                <c:pt idx="56">
                  <c:v>79347</c:v>
                </c:pt>
                <c:pt idx="57">
                  <c:v>76439</c:v>
                </c:pt>
                <c:pt idx="58">
                  <c:v>75534</c:v>
                </c:pt>
                <c:pt idx="59">
                  <c:v>73508</c:v>
                </c:pt>
                <c:pt idx="60">
                  <c:v>70573</c:v>
                </c:pt>
                <c:pt idx="61">
                  <c:v>68745</c:v>
                </c:pt>
                <c:pt idx="62">
                  <c:v>65352</c:v>
                </c:pt>
                <c:pt idx="63">
                  <c:v>64380</c:v>
                </c:pt>
                <c:pt idx="64">
                  <c:v>62547</c:v>
                </c:pt>
                <c:pt idx="65">
                  <c:v>60044</c:v>
                </c:pt>
                <c:pt idx="66">
                  <c:v>60017</c:v>
                </c:pt>
                <c:pt idx="67">
                  <c:v>59851</c:v>
                </c:pt>
                <c:pt idx="68">
                  <c:v>60814</c:v>
                </c:pt>
                <c:pt idx="69">
                  <c:v>62638</c:v>
                </c:pt>
                <c:pt idx="70">
                  <c:v>67126</c:v>
                </c:pt>
                <c:pt idx="71">
                  <c:v>49864</c:v>
                </c:pt>
                <c:pt idx="72">
                  <c:v>46719</c:v>
                </c:pt>
                <c:pt idx="73">
                  <c:v>47336</c:v>
                </c:pt>
                <c:pt idx="74">
                  <c:v>44851</c:v>
                </c:pt>
                <c:pt idx="75">
                  <c:v>40661</c:v>
                </c:pt>
                <c:pt idx="76">
                  <c:v>36950</c:v>
                </c:pt>
                <c:pt idx="77">
                  <c:v>37021</c:v>
                </c:pt>
                <c:pt idx="78">
                  <c:v>35649</c:v>
                </c:pt>
                <c:pt idx="79">
                  <c:v>34172</c:v>
                </c:pt>
                <c:pt idx="80">
                  <c:v>31433</c:v>
                </c:pt>
                <c:pt idx="81">
                  <c:v>29384</c:v>
                </c:pt>
                <c:pt idx="82">
                  <c:v>26995</c:v>
                </c:pt>
                <c:pt idx="83">
                  <c:v>24357</c:v>
                </c:pt>
                <c:pt idx="84">
                  <c:v>22073</c:v>
                </c:pt>
                <c:pt idx="85">
                  <c:v>20474</c:v>
                </c:pt>
                <c:pt idx="86">
                  <c:v>17965</c:v>
                </c:pt>
                <c:pt idx="87">
                  <c:v>15436</c:v>
                </c:pt>
                <c:pt idx="88">
                  <c:v>13273</c:v>
                </c:pt>
                <c:pt idx="89">
                  <c:v>10834</c:v>
                </c:pt>
                <c:pt idx="90">
                  <c:v>9204</c:v>
                </c:pt>
                <c:pt idx="91">
                  <c:v>7638</c:v>
                </c:pt>
                <c:pt idx="92">
                  <c:v>5823</c:v>
                </c:pt>
                <c:pt idx="93">
                  <c:v>4656</c:v>
                </c:pt>
                <c:pt idx="94">
                  <c:v>3510</c:v>
                </c:pt>
                <c:pt idx="95">
                  <c:v>2702</c:v>
                </c:pt>
                <c:pt idx="96">
                  <c:v>2110</c:v>
                </c:pt>
                <c:pt idx="97">
                  <c:v>1471</c:v>
                </c:pt>
                <c:pt idx="98">
                  <c:v>677</c:v>
                </c:pt>
                <c:pt idx="99">
                  <c:v>462</c:v>
                </c:pt>
                <c:pt idx="100">
                  <c:v>882</c:v>
                </c:pt>
              </c:numCache>
            </c:numRef>
          </c:val>
          <c:smooth val="0"/>
          <c:extLst>
            <c:ext xmlns:c16="http://schemas.microsoft.com/office/drawing/2014/chart" uri="{C3380CC4-5D6E-409C-BE32-E72D297353CC}">
              <c16:uniqueId val="{00000001-63BE-4771-8B88-6DAAF4770156}"/>
            </c:ext>
          </c:extLst>
        </c:ser>
        <c:ser>
          <c:idx val="2"/>
          <c:order val="2"/>
          <c:tx>
            <c:strRef>
              <c:f>'A - working'!$D$2</c:f>
              <c:strCache>
                <c:ptCount val="1"/>
                <c:pt idx="0">
                  <c:v>2018 ABPE</c:v>
                </c:pt>
              </c:strCache>
            </c:strRef>
          </c:tx>
          <c:spPr>
            <a:ln w="15875" cap="rnd">
              <a:solidFill>
                <a:srgbClr val="1C655F"/>
              </a:solidFill>
              <a:round/>
            </a:ln>
            <a:effectLst/>
          </c:spPr>
          <c:marker>
            <c:symbol val="none"/>
          </c:marker>
          <c:cat>
            <c:strRef>
              <c:f>'A - working'!$A$3:$A$103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'A - working'!$D$3:$D$103</c:f>
              <c:numCache>
                <c:formatCode>#,##0</c:formatCode>
                <c:ptCount val="101"/>
                <c:pt idx="0">
                  <c:v>52559</c:v>
                </c:pt>
                <c:pt idx="1">
                  <c:v>53305</c:v>
                </c:pt>
                <c:pt idx="2">
                  <c:v>55795</c:v>
                </c:pt>
                <c:pt idx="3">
                  <c:v>56608</c:v>
                </c:pt>
                <c:pt idx="4">
                  <c:v>57414</c:v>
                </c:pt>
                <c:pt idx="5">
                  <c:v>58702</c:v>
                </c:pt>
                <c:pt idx="6">
                  <c:v>60349</c:v>
                </c:pt>
                <c:pt idx="7">
                  <c:v>60101</c:v>
                </c:pt>
                <c:pt idx="8">
                  <c:v>60379</c:v>
                </c:pt>
                <c:pt idx="9">
                  <c:v>60598</c:v>
                </c:pt>
                <c:pt idx="10">
                  <c:v>60677</c:v>
                </c:pt>
                <c:pt idx="11">
                  <c:v>58775</c:v>
                </c:pt>
                <c:pt idx="12">
                  <c:v>57126</c:v>
                </c:pt>
                <c:pt idx="13">
                  <c:v>56437</c:v>
                </c:pt>
                <c:pt idx="14">
                  <c:v>55891</c:v>
                </c:pt>
                <c:pt idx="15">
                  <c:v>54260</c:v>
                </c:pt>
                <c:pt idx="16">
                  <c:v>53794</c:v>
                </c:pt>
                <c:pt idx="17">
                  <c:v>55395</c:v>
                </c:pt>
                <c:pt idx="18">
                  <c:v>57742</c:v>
                </c:pt>
                <c:pt idx="19">
                  <c:v>64277</c:v>
                </c:pt>
                <c:pt idx="20">
                  <c:v>66981</c:v>
                </c:pt>
                <c:pt idx="21">
                  <c:v>70360</c:v>
                </c:pt>
                <c:pt idx="22">
                  <c:v>70986</c:v>
                </c:pt>
                <c:pt idx="23">
                  <c:v>72750</c:v>
                </c:pt>
                <c:pt idx="24">
                  <c:v>74202</c:v>
                </c:pt>
                <c:pt idx="25">
                  <c:v>74199</c:v>
                </c:pt>
                <c:pt idx="26">
                  <c:v>76167</c:v>
                </c:pt>
                <c:pt idx="27">
                  <c:v>76085</c:v>
                </c:pt>
                <c:pt idx="28">
                  <c:v>73895</c:v>
                </c:pt>
                <c:pt idx="29">
                  <c:v>73658</c:v>
                </c:pt>
                <c:pt idx="30">
                  <c:v>75521</c:v>
                </c:pt>
                <c:pt idx="31">
                  <c:v>74642</c:v>
                </c:pt>
                <c:pt idx="32">
                  <c:v>74155</c:v>
                </c:pt>
                <c:pt idx="33">
                  <c:v>72488</c:v>
                </c:pt>
                <c:pt idx="34">
                  <c:v>70553</c:v>
                </c:pt>
                <c:pt idx="35">
                  <c:v>71460</c:v>
                </c:pt>
                <c:pt idx="36">
                  <c:v>71938</c:v>
                </c:pt>
                <c:pt idx="37">
                  <c:v>72411</c:v>
                </c:pt>
                <c:pt idx="38">
                  <c:v>71028</c:v>
                </c:pt>
                <c:pt idx="39">
                  <c:v>68602</c:v>
                </c:pt>
                <c:pt idx="40">
                  <c:v>63657</c:v>
                </c:pt>
                <c:pt idx="41">
                  <c:v>61831</c:v>
                </c:pt>
                <c:pt idx="42">
                  <c:v>65410</c:v>
                </c:pt>
                <c:pt idx="43">
                  <c:v>65982</c:v>
                </c:pt>
                <c:pt idx="44">
                  <c:v>66803</c:v>
                </c:pt>
                <c:pt idx="45">
                  <c:v>70901</c:v>
                </c:pt>
                <c:pt idx="46">
                  <c:v>75045</c:v>
                </c:pt>
                <c:pt idx="47">
                  <c:v>78332</c:v>
                </c:pt>
                <c:pt idx="48">
                  <c:v>77431</c:v>
                </c:pt>
                <c:pt idx="49">
                  <c:v>80218</c:v>
                </c:pt>
                <c:pt idx="50">
                  <c:v>82187</c:v>
                </c:pt>
                <c:pt idx="51">
                  <c:v>83361</c:v>
                </c:pt>
                <c:pt idx="52">
                  <c:v>81445</c:v>
                </c:pt>
                <c:pt idx="53">
                  <c:v>84838</c:v>
                </c:pt>
                <c:pt idx="54">
                  <c:v>83256</c:v>
                </c:pt>
                <c:pt idx="55">
                  <c:v>83050</c:v>
                </c:pt>
                <c:pt idx="56">
                  <c:v>80609</c:v>
                </c:pt>
                <c:pt idx="57">
                  <c:v>78958</c:v>
                </c:pt>
                <c:pt idx="58">
                  <c:v>75982</c:v>
                </c:pt>
                <c:pt idx="59">
                  <c:v>75393</c:v>
                </c:pt>
                <c:pt idx="60">
                  <c:v>73082</c:v>
                </c:pt>
                <c:pt idx="61">
                  <c:v>70314</c:v>
                </c:pt>
                <c:pt idx="62">
                  <c:v>68210</c:v>
                </c:pt>
                <c:pt idx="63">
                  <c:v>64813</c:v>
                </c:pt>
                <c:pt idx="64">
                  <c:v>63775</c:v>
                </c:pt>
                <c:pt idx="65">
                  <c:v>61848</c:v>
                </c:pt>
                <c:pt idx="66">
                  <c:v>59257</c:v>
                </c:pt>
                <c:pt idx="67">
                  <c:v>58923</c:v>
                </c:pt>
                <c:pt idx="68">
                  <c:v>58596</c:v>
                </c:pt>
                <c:pt idx="69">
                  <c:v>59465</c:v>
                </c:pt>
                <c:pt idx="70">
                  <c:v>61180</c:v>
                </c:pt>
                <c:pt idx="71">
                  <c:v>65568</c:v>
                </c:pt>
                <c:pt idx="72">
                  <c:v>48533</c:v>
                </c:pt>
                <c:pt idx="73">
                  <c:v>45490</c:v>
                </c:pt>
                <c:pt idx="74">
                  <c:v>45810</c:v>
                </c:pt>
                <c:pt idx="75">
                  <c:v>43317</c:v>
                </c:pt>
                <c:pt idx="76">
                  <c:v>39066</c:v>
                </c:pt>
                <c:pt idx="77">
                  <c:v>35393</c:v>
                </c:pt>
                <c:pt idx="78">
                  <c:v>35349</c:v>
                </c:pt>
                <c:pt idx="79">
                  <c:v>33880</c:v>
                </c:pt>
                <c:pt idx="80">
                  <c:v>32340</c:v>
                </c:pt>
                <c:pt idx="81">
                  <c:v>29502</c:v>
                </c:pt>
                <c:pt idx="82">
                  <c:v>27351</c:v>
                </c:pt>
                <c:pt idx="83">
                  <c:v>25052</c:v>
                </c:pt>
                <c:pt idx="84">
                  <c:v>22302</c:v>
                </c:pt>
                <c:pt idx="85">
                  <c:v>20129</c:v>
                </c:pt>
                <c:pt idx="86">
                  <c:v>18351</c:v>
                </c:pt>
                <c:pt idx="87">
                  <c:v>15948</c:v>
                </c:pt>
                <c:pt idx="88">
                  <c:v>13425</c:v>
                </c:pt>
                <c:pt idx="89">
                  <c:v>11354</c:v>
                </c:pt>
                <c:pt idx="90">
                  <c:v>9156</c:v>
                </c:pt>
                <c:pt idx="91">
                  <c:v>7569</c:v>
                </c:pt>
                <c:pt idx="92">
                  <c:v>6136</c:v>
                </c:pt>
                <c:pt idx="93">
                  <c:v>4531</c:v>
                </c:pt>
                <c:pt idx="94">
                  <c:v>3555</c:v>
                </c:pt>
                <c:pt idx="95">
                  <c:v>2585</c:v>
                </c:pt>
                <c:pt idx="96">
                  <c:v>1982</c:v>
                </c:pt>
                <c:pt idx="97">
                  <c:v>1499</c:v>
                </c:pt>
                <c:pt idx="98">
                  <c:v>996</c:v>
                </c:pt>
                <c:pt idx="99">
                  <c:v>449</c:v>
                </c:pt>
                <c:pt idx="100">
                  <c:v>783</c:v>
                </c:pt>
              </c:numCache>
            </c:numRef>
          </c:val>
          <c:smooth val="0"/>
          <c:extLst>
            <c:ext xmlns:c16="http://schemas.microsoft.com/office/drawing/2014/chart" uri="{C3380CC4-5D6E-409C-BE32-E72D297353CC}">
              <c16:uniqueId val="{00000002-63BE-4771-8B88-6DAAF4770156}"/>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Number of people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Administrative</a:t>
            </a:r>
            <a:r>
              <a:rPr lang="en-GB" baseline="0">
                <a:solidFill>
                  <a:sysClr val="windowText" lastClr="000000"/>
                </a:solidFill>
              </a:rPr>
              <a:t> Based Population Estimates, 2016, 2017 and 2018 </a:t>
            </a:r>
            <a:endParaRPr lang="en-GB">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878698107309281"/>
          <c:y val="0.17145032653322451"/>
          <c:w val="0.85781883678404636"/>
          <c:h val="0.69814394640103328"/>
        </c:manualLayout>
      </c:layout>
      <c:lineChart>
        <c:grouping val="standard"/>
        <c:varyColors val="0"/>
        <c:ser>
          <c:idx val="0"/>
          <c:order val="0"/>
          <c:tx>
            <c:strRef>
              <c:f>'A - working'!$B$2</c:f>
              <c:strCache>
                <c:ptCount val="1"/>
                <c:pt idx="0">
                  <c:v>2016 ABPE</c:v>
                </c:pt>
              </c:strCache>
            </c:strRef>
          </c:tx>
          <c:spPr>
            <a:ln w="15875" cap="rnd">
              <a:solidFill>
                <a:srgbClr val="8ADED6"/>
              </a:solidFill>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working'!$O$3:$O$101</c:f>
              <c:numCache>
                <c:formatCode>#,##0</c:formatCode>
                <c:ptCount val="99"/>
                <c:pt idx="0">
                  <c:v>689</c:v>
                </c:pt>
                <c:pt idx="1">
                  <c:v>1016</c:v>
                </c:pt>
                <c:pt idx="2">
                  <c:v>2116</c:v>
                </c:pt>
                <c:pt idx="3">
                  <c:v>2866</c:v>
                </c:pt>
                <c:pt idx="4">
                  <c:v>3605</c:v>
                </c:pt>
                <c:pt idx="5">
                  <c:v>4506</c:v>
                </c:pt>
                <c:pt idx="6">
                  <c:v>5864</c:v>
                </c:pt>
                <c:pt idx="7">
                  <c:v>7177</c:v>
                </c:pt>
                <c:pt idx="8">
                  <c:v>9169</c:v>
                </c:pt>
                <c:pt idx="9">
                  <c:v>10835</c:v>
                </c:pt>
                <c:pt idx="10">
                  <c:v>12620</c:v>
                </c:pt>
                <c:pt idx="11">
                  <c:v>15105</c:v>
                </c:pt>
                <c:pt idx="12">
                  <c:v>17369</c:v>
                </c:pt>
                <c:pt idx="13">
                  <c:v>20003</c:v>
                </c:pt>
                <c:pt idx="14">
                  <c:v>22376</c:v>
                </c:pt>
                <c:pt idx="15">
                  <c:v>23986</c:v>
                </c:pt>
                <c:pt idx="16">
                  <c:v>26210</c:v>
                </c:pt>
                <c:pt idx="17">
                  <c:v>28732</c:v>
                </c:pt>
                <c:pt idx="18">
                  <c:v>31068</c:v>
                </c:pt>
                <c:pt idx="19">
                  <c:v>32950</c:v>
                </c:pt>
                <c:pt idx="20">
                  <c:v>35733</c:v>
                </c:pt>
                <c:pt idx="21">
                  <c:v>37071</c:v>
                </c:pt>
                <c:pt idx="22">
                  <c:v>38412</c:v>
                </c:pt>
                <c:pt idx="23">
                  <c:v>38252</c:v>
                </c:pt>
                <c:pt idx="24">
                  <c:v>41711</c:v>
                </c:pt>
                <c:pt idx="25">
                  <c:v>46002</c:v>
                </c:pt>
                <c:pt idx="26">
                  <c:v>48161</c:v>
                </c:pt>
                <c:pt idx="27">
                  <c:v>47566</c:v>
                </c:pt>
                <c:pt idx="28">
                  <c:v>50568</c:v>
                </c:pt>
                <c:pt idx="29">
                  <c:v>68030</c:v>
                </c:pt>
                <c:pt idx="30">
                  <c:v>63176</c:v>
                </c:pt>
                <c:pt idx="31">
                  <c:v>61289</c:v>
                </c:pt>
                <c:pt idx="32">
                  <c:v>59975</c:v>
                </c:pt>
                <c:pt idx="33">
                  <c:v>60458</c:v>
                </c:pt>
                <c:pt idx="34">
                  <c:v>60439</c:v>
                </c:pt>
                <c:pt idx="35">
                  <c:v>63130</c:v>
                </c:pt>
                <c:pt idx="36">
                  <c:v>64785</c:v>
                </c:pt>
                <c:pt idx="37">
                  <c:v>66075</c:v>
                </c:pt>
                <c:pt idx="38">
                  <c:v>68857</c:v>
                </c:pt>
                <c:pt idx="39">
                  <c:v>71349</c:v>
                </c:pt>
                <c:pt idx="40">
                  <c:v>73625</c:v>
                </c:pt>
                <c:pt idx="41">
                  <c:v>76093</c:v>
                </c:pt>
                <c:pt idx="42">
                  <c:v>77038</c:v>
                </c:pt>
                <c:pt idx="43">
                  <c:v>79331</c:v>
                </c:pt>
                <c:pt idx="44">
                  <c:v>81735</c:v>
                </c:pt>
                <c:pt idx="45">
                  <c:v>83238</c:v>
                </c:pt>
                <c:pt idx="46">
                  <c:v>84583</c:v>
                </c:pt>
                <c:pt idx="47">
                  <c:v>85122</c:v>
                </c:pt>
                <c:pt idx="48">
                  <c:v>83302</c:v>
                </c:pt>
                <c:pt idx="49">
                  <c:v>81798</c:v>
                </c:pt>
                <c:pt idx="50">
                  <c:v>81241</c:v>
                </c:pt>
                <c:pt idx="51">
                  <c:v>79981</c:v>
                </c:pt>
                <c:pt idx="52">
                  <c:v>77197</c:v>
                </c:pt>
                <c:pt idx="53">
                  <c:v>78131</c:v>
                </c:pt>
                <c:pt idx="54">
                  <c:v>74752</c:v>
                </c:pt>
                <c:pt idx="55">
                  <c:v>70608</c:v>
                </c:pt>
                <c:pt idx="56">
                  <c:v>66594</c:v>
                </c:pt>
                <c:pt idx="57">
                  <c:v>65772</c:v>
                </c:pt>
                <c:pt idx="58">
                  <c:v>65215</c:v>
                </c:pt>
                <c:pt idx="59">
                  <c:v>61629</c:v>
                </c:pt>
                <c:pt idx="60">
                  <c:v>63426</c:v>
                </c:pt>
                <c:pt idx="61">
                  <c:v>68422</c:v>
                </c:pt>
                <c:pt idx="62">
                  <c:v>70867</c:v>
                </c:pt>
                <c:pt idx="63">
                  <c:v>72333</c:v>
                </c:pt>
                <c:pt idx="64">
                  <c:v>71740</c:v>
                </c:pt>
                <c:pt idx="65">
                  <c:v>71226</c:v>
                </c:pt>
                <c:pt idx="66">
                  <c:v>71445</c:v>
                </c:pt>
                <c:pt idx="67">
                  <c:v>73325</c:v>
                </c:pt>
                <c:pt idx="68">
                  <c:v>73570</c:v>
                </c:pt>
                <c:pt idx="69">
                  <c:v>73864</c:v>
                </c:pt>
                <c:pt idx="70">
                  <c:v>74612</c:v>
                </c:pt>
                <c:pt idx="71">
                  <c:v>72876</c:v>
                </c:pt>
                <c:pt idx="72">
                  <c:v>73165</c:v>
                </c:pt>
                <c:pt idx="73">
                  <c:v>75594</c:v>
                </c:pt>
                <c:pt idx="74">
                  <c:v>75984</c:v>
                </c:pt>
                <c:pt idx="75">
                  <c:v>73733</c:v>
                </c:pt>
                <c:pt idx="76">
                  <c:v>72840</c:v>
                </c:pt>
                <c:pt idx="77">
                  <c:v>69221</c:v>
                </c:pt>
                <c:pt idx="78">
                  <c:v>66451</c:v>
                </c:pt>
                <c:pt idx="79">
                  <c:v>65810</c:v>
                </c:pt>
                <c:pt idx="80">
                  <c:v>60006</c:v>
                </c:pt>
                <c:pt idx="81">
                  <c:v>57883</c:v>
                </c:pt>
                <c:pt idx="82">
                  <c:v>56104</c:v>
                </c:pt>
                <c:pt idx="83">
                  <c:v>55109</c:v>
                </c:pt>
                <c:pt idx="84">
                  <c:v>53244</c:v>
                </c:pt>
                <c:pt idx="85">
                  <c:v>53660</c:v>
                </c:pt>
                <c:pt idx="86">
                  <c:v>55362</c:v>
                </c:pt>
                <c:pt idx="87">
                  <c:v>55971</c:v>
                </c:pt>
                <c:pt idx="88">
                  <c:v>56518</c:v>
                </c:pt>
                <c:pt idx="89">
                  <c:v>58243</c:v>
                </c:pt>
                <c:pt idx="90">
                  <c:v>60125</c:v>
                </c:pt>
                <c:pt idx="91">
                  <c:v>60026</c:v>
                </c:pt>
                <c:pt idx="92">
                  <c:v>59842</c:v>
                </c:pt>
                <c:pt idx="93">
                  <c:v>59364</c:v>
                </c:pt>
                <c:pt idx="94">
                  <c:v>59565</c:v>
                </c:pt>
                <c:pt idx="95">
                  <c:v>57742</c:v>
                </c:pt>
                <c:pt idx="96">
                  <c:v>56566</c:v>
                </c:pt>
                <c:pt idx="97">
                  <c:v>55727</c:v>
                </c:pt>
                <c:pt idx="98">
                  <c:v>55537</c:v>
                </c:pt>
              </c:numCache>
            </c:numRef>
          </c:val>
          <c:smooth val="0"/>
          <c:extLst>
            <c:ext xmlns:c16="http://schemas.microsoft.com/office/drawing/2014/chart" uri="{C3380CC4-5D6E-409C-BE32-E72D297353CC}">
              <c16:uniqueId val="{00000000-425A-4E22-A2D7-24FFC525EA27}"/>
            </c:ext>
          </c:extLst>
        </c:ser>
        <c:ser>
          <c:idx val="1"/>
          <c:order val="1"/>
          <c:tx>
            <c:strRef>
              <c:f>'A - working'!$C$2</c:f>
              <c:strCache>
                <c:ptCount val="1"/>
                <c:pt idx="0">
                  <c:v>2017 ABPE </c:v>
                </c:pt>
              </c:strCache>
            </c:strRef>
          </c:tx>
          <c:spPr>
            <a:ln w="15875" cap="rnd">
              <a:solidFill>
                <a:srgbClr val="2DA197"/>
              </a:solidFill>
              <a:prstDash val="sysDash"/>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working'!$P$3:$P$102</c:f>
              <c:numCache>
                <c:formatCode>#,##0</c:formatCode>
                <c:ptCount val="100"/>
                <c:pt idx="0">
                  <c:v>462</c:v>
                </c:pt>
                <c:pt idx="1">
                  <c:v>677</c:v>
                </c:pt>
                <c:pt idx="2">
                  <c:v>1471</c:v>
                </c:pt>
                <c:pt idx="3">
                  <c:v>2110</c:v>
                </c:pt>
                <c:pt idx="4">
                  <c:v>2702</c:v>
                </c:pt>
                <c:pt idx="5">
                  <c:v>3510</c:v>
                </c:pt>
                <c:pt idx="6">
                  <c:v>4656</c:v>
                </c:pt>
                <c:pt idx="7">
                  <c:v>5823</c:v>
                </c:pt>
                <c:pt idx="8">
                  <c:v>7638</c:v>
                </c:pt>
                <c:pt idx="9">
                  <c:v>9204</c:v>
                </c:pt>
                <c:pt idx="10">
                  <c:v>10834</c:v>
                </c:pt>
                <c:pt idx="11">
                  <c:v>13273</c:v>
                </c:pt>
                <c:pt idx="12">
                  <c:v>15436</c:v>
                </c:pt>
                <c:pt idx="13">
                  <c:v>17965</c:v>
                </c:pt>
                <c:pt idx="14">
                  <c:v>20474</c:v>
                </c:pt>
                <c:pt idx="15">
                  <c:v>22073</c:v>
                </c:pt>
                <c:pt idx="16">
                  <c:v>24357</c:v>
                </c:pt>
                <c:pt idx="17">
                  <c:v>26995</c:v>
                </c:pt>
                <c:pt idx="18">
                  <c:v>29384</c:v>
                </c:pt>
                <c:pt idx="19">
                  <c:v>31433</c:v>
                </c:pt>
                <c:pt idx="20">
                  <c:v>34172</c:v>
                </c:pt>
                <c:pt idx="21">
                  <c:v>35649</c:v>
                </c:pt>
                <c:pt idx="22">
                  <c:v>37021</c:v>
                </c:pt>
                <c:pt idx="23">
                  <c:v>36950</c:v>
                </c:pt>
                <c:pt idx="24">
                  <c:v>40661</c:v>
                </c:pt>
                <c:pt idx="25">
                  <c:v>44851</c:v>
                </c:pt>
                <c:pt idx="26">
                  <c:v>47336</c:v>
                </c:pt>
                <c:pt idx="27">
                  <c:v>46719</c:v>
                </c:pt>
                <c:pt idx="28">
                  <c:v>49864</c:v>
                </c:pt>
                <c:pt idx="29">
                  <c:v>67126</c:v>
                </c:pt>
                <c:pt idx="30">
                  <c:v>62638</c:v>
                </c:pt>
                <c:pt idx="31">
                  <c:v>60814</c:v>
                </c:pt>
                <c:pt idx="32">
                  <c:v>59851</c:v>
                </c:pt>
                <c:pt idx="33">
                  <c:v>60017</c:v>
                </c:pt>
                <c:pt idx="34">
                  <c:v>60044</c:v>
                </c:pt>
                <c:pt idx="35">
                  <c:v>62547</c:v>
                </c:pt>
                <c:pt idx="36">
                  <c:v>64380</c:v>
                </c:pt>
                <c:pt idx="37">
                  <c:v>65352</c:v>
                </c:pt>
                <c:pt idx="38">
                  <c:v>68745</c:v>
                </c:pt>
                <c:pt idx="39">
                  <c:v>70573</c:v>
                </c:pt>
                <c:pt idx="40">
                  <c:v>73508</c:v>
                </c:pt>
                <c:pt idx="41">
                  <c:v>75534</c:v>
                </c:pt>
                <c:pt idx="42">
                  <c:v>76439</c:v>
                </c:pt>
                <c:pt idx="43">
                  <c:v>79347</c:v>
                </c:pt>
                <c:pt idx="44">
                  <c:v>80871</c:v>
                </c:pt>
                <c:pt idx="45">
                  <c:v>83494</c:v>
                </c:pt>
                <c:pt idx="46">
                  <c:v>83535</c:v>
                </c:pt>
                <c:pt idx="47">
                  <c:v>85445</c:v>
                </c:pt>
                <c:pt idx="48">
                  <c:v>81860</c:v>
                </c:pt>
                <c:pt idx="49">
                  <c:v>84251</c:v>
                </c:pt>
                <c:pt idx="50">
                  <c:v>80805</c:v>
                </c:pt>
                <c:pt idx="51">
                  <c:v>79584</c:v>
                </c:pt>
                <c:pt idx="52">
                  <c:v>76711</c:v>
                </c:pt>
                <c:pt idx="53">
                  <c:v>77655</c:v>
                </c:pt>
                <c:pt idx="54">
                  <c:v>74366</c:v>
                </c:pt>
                <c:pt idx="55">
                  <c:v>70243</c:v>
                </c:pt>
                <c:pt idx="56">
                  <c:v>66216</c:v>
                </c:pt>
                <c:pt idx="57">
                  <c:v>65391</c:v>
                </c:pt>
                <c:pt idx="58">
                  <c:v>64785</c:v>
                </c:pt>
                <c:pt idx="59">
                  <c:v>61195</c:v>
                </c:pt>
                <c:pt idx="60">
                  <c:v>62979</c:v>
                </c:pt>
                <c:pt idx="61">
                  <c:v>67916</c:v>
                </c:pt>
                <c:pt idx="62">
                  <c:v>70250</c:v>
                </c:pt>
                <c:pt idx="63">
                  <c:v>71622</c:v>
                </c:pt>
                <c:pt idx="64">
                  <c:v>71054</c:v>
                </c:pt>
                <c:pt idx="65">
                  <c:v>70526</c:v>
                </c:pt>
                <c:pt idx="66">
                  <c:v>69638</c:v>
                </c:pt>
                <c:pt idx="67">
                  <c:v>73004</c:v>
                </c:pt>
                <c:pt idx="68">
                  <c:v>73037</c:v>
                </c:pt>
                <c:pt idx="69">
                  <c:v>73553</c:v>
                </c:pt>
                <c:pt idx="70">
                  <c:v>74373</c:v>
                </c:pt>
                <c:pt idx="71">
                  <c:v>72661</c:v>
                </c:pt>
                <c:pt idx="72">
                  <c:v>72947</c:v>
                </c:pt>
                <c:pt idx="73">
                  <c:v>75385</c:v>
                </c:pt>
                <c:pt idx="74">
                  <c:v>75816</c:v>
                </c:pt>
                <c:pt idx="75">
                  <c:v>74101</c:v>
                </c:pt>
                <c:pt idx="76">
                  <c:v>73473</c:v>
                </c:pt>
                <c:pt idx="77">
                  <c:v>71097</c:v>
                </c:pt>
                <c:pt idx="78">
                  <c:v>67801</c:v>
                </c:pt>
                <c:pt idx="79">
                  <c:v>67873</c:v>
                </c:pt>
                <c:pt idx="80">
                  <c:v>64109</c:v>
                </c:pt>
                <c:pt idx="81">
                  <c:v>59147</c:v>
                </c:pt>
                <c:pt idx="82">
                  <c:v>56106</c:v>
                </c:pt>
                <c:pt idx="83">
                  <c:v>55247</c:v>
                </c:pt>
                <c:pt idx="84">
                  <c:v>53475</c:v>
                </c:pt>
                <c:pt idx="85">
                  <c:v>53815</c:v>
                </c:pt>
                <c:pt idx="86">
                  <c:v>55515</c:v>
                </c:pt>
                <c:pt idx="87">
                  <c:v>56113</c:v>
                </c:pt>
                <c:pt idx="88">
                  <c:v>56747</c:v>
                </c:pt>
                <c:pt idx="89">
                  <c:v>58308</c:v>
                </c:pt>
                <c:pt idx="90">
                  <c:v>60359</c:v>
                </c:pt>
                <c:pt idx="91">
                  <c:v>60252</c:v>
                </c:pt>
                <c:pt idx="92">
                  <c:v>60010</c:v>
                </c:pt>
                <c:pt idx="93">
                  <c:v>59678</c:v>
                </c:pt>
                <c:pt idx="94">
                  <c:v>59768</c:v>
                </c:pt>
                <c:pt idx="95">
                  <c:v>58002</c:v>
                </c:pt>
                <c:pt idx="96">
                  <c:v>56408</c:v>
                </c:pt>
                <c:pt idx="97">
                  <c:v>55832</c:v>
                </c:pt>
                <c:pt idx="98">
                  <c:v>55173</c:v>
                </c:pt>
                <c:pt idx="99">
                  <c:v>53704</c:v>
                </c:pt>
              </c:numCache>
            </c:numRef>
          </c:val>
          <c:smooth val="0"/>
          <c:extLst>
            <c:ext xmlns:c16="http://schemas.microsoft.com/office/drawing/2014/chart" uri="{C3380CC4-5D6E-409C-BE32-E72D297353CC}">
              <c16:uniqueId val="{00000001-425A-4E22-A2D7-24FFC525EA27}"/>
            </c:ext>
          </c:extLst>
        </c:ser>
        <c:ser>
          <c:idx val="2"/>
          <c:order val="2"/>
          <c:tx>
            <c:strRef>
              <c:f>'A - working'!$D$2</c:f>
              <c:strCache>
                <c:ptCount val="1"/>
                <c:pt idx="0">
                  <c:v>2018 ABPE</c:v>
                </c:pt>
              </c:strCache>
            </c:strRef>
          </c:tx>
          <c:spPr>
            <a:ln w="15875" cap="rnd">
              <a:solidFill>
                <a:srgbClr val="1C655F"/>
              </a:solidFill>
              <a:round/>
            </a:ln>
            <a:effectLst/>
          </c:spPr>
          <c:marker>
            <c:symbol val="none"/>
          </c:marker>
          <c:cat>
            <c:numRef>
              <c:f>'A - working'!$N$3:$N$103</c:f>
              <c:numCache>
                <c:formatCode>0</c:formatCode>
                <c:ptCount val="101"/>
                <c:pt idx="0">
                  <c:v>1918</c:v>
                </c:pt>
                <c:pt idx="1">
                  <c:v>1919</c:v>
                </c:pt>
                <c:pt idx="2">
                  <c:v>1920</c:v>
                </c:pt>
                <c:pt idx="3">
                  <c:v>1921</c:v>
                </c:pt>
                <c:pt idx="4">
                  <c:v>1922</c:v>
                </c:pt>
                <c:pt idx="5">
                  <c:v>1923</c:v>
                </c:pt>
                <c:pt idx="6">
                  <c:v>1924</c:v>
                </c:pt>
                <c:pt idx="7">
                  <c:v>1925</c:v>
                </c:pt>
                <c:pt idx="8">
                  <c:v>1926</c:v>
                </c:pt>
                <c:pt idx="9">
                  <c:v>1927</c:v>
                </c:pt>
                <c:pt idx="10">
                  <c:v>1928</c:v>
                </c:pt>
                <c:pt idx="11">
                  <c:v>1929</c:v>
                </c:pt>
                <c:pt idx="12">
                  <c:v>1930</c:v>
                </c:pt>
                <c:pt idx="13">
                  <c:v>1931</c:v>
                </c:pt>
                <c:pt idx="14">
                  <c:v>1932</c:v>
                </c:pt>
                <c:pt idx="15">
                  <c:v>1933</c:v>
                </c:pt>
                <c:pt idx="16">
                  <c:v>1934</c:v>
                </c:pt>
                <c:pt idx="17">
                  <c:v>1935</c:v>
                </c:pt>
                <c:pt idx="18">
                  <c:v>1936</c:v>
                </c:pt>
                <c:pt idx="19">
                  <c:v>1937</c:v>
                </c:pt>
                <c:pt idx="20">
                  <c:v>1938</c:v>
                </c:pt>
                <c:pt idx="21">
                  <c:v>1939</c:v>
                </c:pt>
                <c:pt idx="22">
                  <c:v>1940</c:v>
                </c:pt>
                <c:pt idx="23">
                  <c:v>1941</c:v>
                </c:pt>
                <c:pt idx="24">
                  <c:v>1942</c:v>
                </c:pt>
                <c:pt idx="25">
                  <c:v>1943</c:v>
                </c:pt>
                <c:pt idx="26">
                  <c:v>1944</c:v>
                </c:pt>
                <c:pt idx="27">
                  <c:v>1945</c:v>
                </c:pt>
                <c:pt idx="28">
                  <c:v>1946</c:v>
                </c:pt>
                <c:pt idx="29">
                  <c:v>1947</c:v>
                </c:pt>
                <c:pt idx="30">
                  <c:v>1948</c:v>
                </c:pt>
                <c:pt idx="31">
                  <c:v>1949</c:v>
                </c:pt>
                <c:pt idx="32">
                  <c:v>1950</c:v>
                </c:pt>
                <c:pt idx="33">
                  <c:v>1951</c:v>
                </c:pt>
                <c:pt idx="34">
                  <c:v>1952</c:v>
                </c:pt>
                <c:pt idx="35">
                  <c:v>1953</c:v>
                </c:pt>
                <c:pt idx="36">
                  <c:v>1954</c:v>
                </c:pt>
                <c:pt idx="37">
                  <c:v>1955</c:v>
                </c:pt>
                <c:pt idx="38">
                  <c:v>1956</c:v>
                </c:pt>
                <c:pt idx="39">
                  <c:v>1957</c:v>
                </c:pt>
                <c:pt idx="40">
                  <c:v>1958</c:v>
                </c:pt>
                <c:pt idx="41">
                  <c:v>1959</c:v>
                </c:pt>
                <c:pt idx="42">
                  <c:v>1960</c:v>
                </c:pt>
                <c:pt idx="43">
                  <c:v>1961</c:v>
                </c:pt>
                <c:pt idx="44">
                  <c:v>1962</c:v>
                </c:pt>
                <c:pt idx="45">
                  <c:v>1963</c:v>
                </c:pt>
                <c:pt idx="46">
                  <c:v>1964</c:v>
                </c:pt>
                <c:pt idx="47">
                  <c:v>1965</c:v>
                </c:pt>
                <c:pt idx="48">
                  <c:v>1966</c:v>
                </c:pt>
                <c:pt idx="49">
                  <c:v>1967</c:v>
                </c:pt>
                <c:pt idx="50">
                  <c:v>1968</c:v>
                </c:pt>
                <c:pt idx="51">
                  <c:v>1969</c:v>
                </c:pt>
                <c:pt idx="52">
                  <c:v>1970</c:v>
                </c:pt>
                <c:pt idx="53">
                  <c:v>1971</c:v>
                </c:pt>
                <c:pt idx="54">
                  <c:v>1972</c:v>
                </c:pt>
                <c:pt idx="55">
                  <c:v>1973</c:v>
                </c:pt>
                <c:pt idx="56">
                  <c:v>1974</c:v>
                </c:pt>
                <c:pt idx="57">
                  <c:v>1975</c:v>
                </c:pt>
                <c:pt idx="58">
                  <c:v>1976</c:v>
                </c:pt>
                <c:pt idx="59">
                  <c:v>1977</c:v>
                </c:pt>
                <c:pt idx="60">
                  <c:v>1978</c:v>
                </c:pt>
                <c:pt idx="61">
                  <c:v>1979</c:v>
                </c:pt>
                <c:pt idx="62">
                  <c:v>1980</c:v>
                </c:pt>
                <c:pt idx="63">
                  <c:v>1981</c:v>
                </c:pt>
                <c:pt idx="64">
                  <c:v>1982</c:v>
                </c:pt>
                <c:pt idx="65">
                  <c:v>1983</c:v>
                </c:pt>
                <c:pt idx="66">
                  <c:v>1984</c:v>
                </c:pt>
                <c:pt idx="67">
                  <c:v>1985</c:v>
                </c:pt>
                <c:pt idx="68">
                  <c:v>1986</c:v>
                </c:pt>
                <c:pt idx="69">
                  <c:v>1987</c:v>
                </c:pt>
                <c:pt idx="70">
                  <c:v>1988</c:v>
                </c:pt>
                <c:pt idx="71">
                  <c:v>1989</c:v>
                </c:pt>
                <c:pt idx="72">
                  <c:v>1990</c:v>
                </c:pt>
                <c:pt idx="73">
                  <c:v>1991</c:v>
                </c:pt>
                <c:pt idx="74">
                  <c:v>1992</c:v>
                </c:pt>
                <c:pt idx="75">
                  <c:v>1993</c:v>
                </c:pt>
                <c:pt idx="76">
                  <c:v>1994</c:v>
                </c:pt>
                <c:pt idx="77">
                  <c:v>1995</c:v>
                </c:pt>
                <c:pt idx="78">
                  <c:v>1996</c:v>
                </c:pt>
                <c:pt idx="79">
                  <c:v>1997</c:v>
                </c:pt>
                <c:pt idx="80">
                  <c:v>1998</c:v>
                </c:pt>
                <c:pt idx="81">
                  <c:v>1999</c:v>
                </c:pt>
                <c:pt idx="82">
                  <c:v>2000</c:v>
                </c:pt>
                <c:pt idx="83">
                  <c:v>2001</c:v>
                </c:pt>
                <c:pt idx="84">
                  <c:v>2002</c:v>
                </c:pt>
                <c:pt idx="85">
                  <c:v>2003</c:v>
                </c:pt>
                <c:pt idx="86">
                  <c:v>2004</c:v>
                </c:pt>
                <c:pt idx="87">
                  <c:v>2005</c:v>
                </c:pt>
                <c:pt idx="88">
                  <c:v>2006</c:v>
                </c:pt>
                <c:pt idx="89">
                  <c:v>2007</c:v>
                </c:pt>
                <c:pt idx="90">
                  <c:v>2008</c:v>
                </c:pt>
                <c:pt idx="91">
                  <c:v>2009</c:v>
                </c:pt>
                <c:pt idx="92">
                  <c:v>2010</c:v>
                </c:pt>
                <c:pt idx="93">
                  <c:v>2011</c:v>
                </c:pt>
                <c:pt idx="94">
                  <c:v>2012</c:v>
                </c:pt>
                <c:pt idx="95">
                  <c:v>2013</c:v>
                </c:pt>
                <c:pt idx="96">
                  <c:v>2014</c:v>
                </c:pt>
                <c:pt idx="97">
                  <c:v>2015</c:v>
                </c:pt>
                <c:pt idx="98">
                  <c:v>2016</c:v>
                </c:pt>
                <c:pt idx="99">
                  <c:v>2017</c:v>
                </c:pt>
                <c:pt idx="100">
                  <c:v>2018</c:v>
                </c:pt>
              </c:numCache>
            </c:numRef>
          </c:cat>
          <c:val>
            <c:numRef>
              <c:f>'A - working'!$Q$3:$Q$103</c:f>
              <c:numCache>
                <c:formatCode>#,##0</c:formatCode>
                <c:ptCount val="101"/>
                <c:pt idx="0">
                  <c:v>783</c:v>
                </c:pt>
                <c:pt idx="1">
                  <c:v>449</c:v>
                </c:pt>
                <c:pt idx="2">
                  <c:v>996</c:v>
                </c:pt>
                <c:pt idx="3">
                  <c:v>1499</c:v>
                </c:pt>
                <c:pt idx="4">
                  <c:v>1982</c:v>
                </c:pt>
                <c:pt idx="5">
                  <c:v>2585</c:v>
                </c:pt>
                <c:pt idx="6">
                  <c:v>3555</c:v>
                </c:pt>
                <c:pt idx="7">
                  <c:v>4531</c:v>
                </c:pt>
                <c:pt idx="8">
                  <c:v>6136</c:v>
                </c:pt>
                <c:pt idx="9">
                  <c:v>7569</c:v>
                </c:pt>
                <c:pt idx="10">
                  <c:v>9156</c:v>
                </c:pt>
                <c:pt idx="11">
                  <c:v>11354</c:v>
                </c:pt>
                <c:pt idx="12">
                  <c:v>13425</c:v>
                </c:pt>
                <c:pt idx="13">
                  <c:v>15948</c:v>
                </c:pt>
                <c:pt idx="14">
                  <c:v>18351</c:v>
                </c:pt>
                <c:pt idx="15">
                  <c:v>20129</c:v>
                </c:pt>
                <c:pt idx="16">
                  <c:v>22302</c:v>
                </c:pt>
                <c:pt idx="17">
                  <c:v>25052</c:v>
                </c:pt>
                <c:pt idx="18">
                  <c:v>27351</c:v>
                </c:pt>
                <c:pt idx="19">
                  <c:v>29502</c:v>
                </c:pt>
                <c:pt idx="20">
                  <c:v>32340</c:v>
                </c:pt>
                <c:pt idx="21">
                  <c:v>33880</c:v>
                </c:pt>
                <c:pt idx="22">
                  <c:v>35349</c:v>
                </c:pt>
                <c:pt idx="23">
                  <c:v>35393</c:v>
                </c:pt>
                <c:pt idx="24">
                  <c:v>39066</c:v>
                </c:pt>
                <c:pt idx="25">
                  <c:v>43317</c:v>
                </c:pt>
                <c:pt idx="26">
                  <c:v>45810</c:v>
                </c:pt>
                <c:pt idx="27">
                  <c:v>45490</c:v>
                </c:pt>
                <c:pt idx="28">
                  <c:v>48533</c:v>
                </c:pt>
                <c:pt idx="29">
                  <c:v>65568</c:v>
                </c:pt>
                <c:pt idx="30">
                  <c:v>61180</c:v>
                </c:pt>
                <c:pt idx="31">
                  <c:v>59465</c:v>
                </c:pt>
                <c:pt idx="32">
                  <c:v>58596</c:v>
                </c:pt>
                <c:pt idx="33">
                  <c:v>58923</c:v>
                </c:pt>
                <c:pt idx="34">
                  <c:v>59257</c:v>
                </c:pt>
                <c:pt idx="35">
                  <c:v>61848</c:v>
                </c:pt>
                <c:pt idx="36">
                  <c:v>63775</c:v>
                </c:pt>
                <c:pt idx="37">
                  <c:v>64813</c:v>
                </c:pt>
                <c:pt idx="38">
                  <c:v>68210</c:v>
                </c:pt>
                <c:pt idx="39">
                  <c:v>70314</c:v>
                </c:pt>
                <c:pt idx="40">
                  <c:v>73082</c:v>
                </c:pt>
                <c:pt idx="41">
                  <c:v>75393</c:v>
                </c:pt>
                <c:pt idx="42">
                  <c:v>75982</c:v>
                </c:pt>
                <c:pt idx="43">
                  <c:v>78958</c:v>
                </c:pt>
                <c:pt idx="44">
                  <c:v>80609</c:v>
                </c:pt>
                <c:pt idx="45">
                  <c:v>83050</c:v>
                </c:pt>
                <c:pt idx="46">
                  <c:v>83256</c:v>
                </c:pt>
                <c:pt idx="47">
                  <c:v>84838</c:v>
                </c:pt>
                <c:pt idx="48">
                  <c:v>81445</c:v>
                </c:pt>
                <c:pt idx="49">
                  <c:v>83361</c:v>
                </c:pt>
                <c:pt idx="50">
                  <c:v>82187</c:v>
                </c:pt>
                <c:pt idx="51">
                  <c:v>80218</c:v>
                </c:pt>
                <c:pt idx="52">
                  <c:v>77431</c:v>
                </c:pt>
                <c:pt idx="53">
                  <c:v>78332</c:v>
                </c:pt>
                <c:pt idx="54">
                  <c:v>75045</c:v>
                </c:pt>
                <c:pt idx="55">
                  <c:v>70901</c:v>
                </c:pt>
                <c:pt idx="56">
                  <c:v>66803</c:v>
                </c:pt>
                <c:pt idx="57">
                  <c:v>65982</c:v>
                </c:pt>
                <c:pt idx="58">
                  <c:v>65410</c:v>
                </c:pt>
                <c:pt idx="59">
                  <c:v>61831</c:v>
                </c:pt>
                <c:pt idx="60">
                  <c:v>63657</c:v>
                </c:pt>
                <c:pt idx="61">
                  <c:v>68602</c:v>
                </c:pt>
                <c:pt idx="62">
                  <c:v>71028</c:v>
                </c:pt>
                <c:pt idx="63">
                  <c:v>72411</c:v>
                </c:pt>
                <c:pt idx="64">
                  <c:v>71938</c:v>
                </c:pt>
                <c:pt idx="65">
                  <c:v>71460</c:v>
                </c:pt>
                <c:pt idx="66">
                  <c:v>70553</c:v>
                </c:pt>
                <c:pt idx="67">
                  <c:v>72488</c:v>
                </c:pt>
                <c:pt idx="68">
                  <c:v>74155</c:v>
                </c:pt>
                <c:pt idx="69">
                  <c:v>74642</c:v>
                </c:pt>
                <c:pt idx="70">
                  <c:v>75521</c:v>
                </c:pt>
                <c:pt idx="71">
                  <c:v>73658</c:v>
                </c:pt>
                <c:pt idx="72">
                  <c:v>73895</c:v>
                </c:pt>
                <c:pt idx="73">
                  <c:v>76085</c:v>
                </c:pt>
                <c:pt idx="74">
                  <c:v>76167</c:v>
                </c:pt>
                <c:pt idx="75">
                  <c:v>74199</c:v>
                </c:pt>
                <c:pt idx="76">
                  <c:v>74202</c:v>
                </c:pt>
                <c:pt idx="77">
                  <c:v>72750</c:v>
                </c:pt>
                <c:pt idx="78">
                  <c:v>70986</c:v>
                </c:pt>
                <c:pt idx="79">
                  <c:v>70360</c:v>
                </c:pt>
                <c:pt idx="80">
                  <c:v>66981</c:v>
                </c:pt>
                <c:pt idx="81">
                  <c:v>64277</c:v>
                </c:pt>
                <c:pt idx="82">
                  <c:v>57742</c:v>
                </c:pt>
                <c:pt idx="83">
                  <c:v>55395</c:v>
                </c:pt>
                <c:pt idx="84">
                  <c:v>53794</c:v>
                </c:pt>
                <c:pt idx="85">
                  <c:v>54260</c:v>
                </c:pt>
                <c:pt idx="86">
                  <c:v>55891</c:v>
                </c:pt>
                <c:pt idx="87">
                  <c:v>56437</c:v>
                </c:pt>
                <c:pt idx="88">
                  <c:v>57126</c:v>
                </c:pt>
                <c:pt idx="89">
                  <c:v>58775</c:v>
                </c:pt>
                <c:pt idx="90">
                  <c:v>60677</c:v>
                </c:pt>
                <c:pt idx="91">
                  <c:v>60598</c:v>
                </c:pt>
                <c:pt idx="92">
                  <c:v>60379</c:v>
                </c:pt>
                <c:pt idx="93">
                  <c:v>60101</c:v>
                </c:pt>
                <c:pt idx="94">
                  <c:v>60349</c:v>
                </c:pt>
                <c:pt idx="95">
                  <c:v>58702</c:v>
                </c:pt>
                <c:pt idx="96">
                  <c:v>57414</c:v>
                </c:pt>
                <c:pt idx="97">
                  <c:v>56608</c:v>
                </c:pt>
                <c:pt idx="98">
                  <c:v>55795</c:v>
                </c:pt>
                <c:pt idx="99">
                  <c:v>53305</c:v>
                </c:pt>
                <c:pt idx="100">
                  <c:v>52559</c:v>
                </c:pt>
              </c:numCache>
            </c:numRef>
          </c:val>
          <c:smooth val="0"/>
          <c:extLst>
            <c:ext xmlns:c16="http://schemas.microsoft.com/office/drawing/2014/chart" uri="{C3380CC4-5D6E-409C-BE32-E72D297353CC}">
              <c16:uniqueId val="{00000002-425A-4E22-A2D7-24FFC525EA27}"/>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Year of birth</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Number of people</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Percentage difference between ABPE and MYE for males by age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'B - working'!$B$110</c:f>
              <c:strCache>
                <c:ptCount val="1"/>
                <c:pt idx="0">
                  <c:v>2016</c:v>
                </c:pt>
              </c:strCache>
            </c:strRef>
          </c:tx>
          <c:spPr>
            <a:ln w="15875" cap="rnd">
              <a:solidFill>
                <a:srgbClr val="8ADED6"/>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working'!$B$6:$B$106</c:f>
              <c:numCache>
                <c:formatCode>0.0%</c:formatCode>
                <c:ptCount val="101"/>
                <c:pt idx="0">
                  <c:v>1.1847928354880302E-3</c:v>
                </c:pt>
                <c:pt idx="1">
                  <c:v>-1.3957335355136644E-2</c:v>
                </c:pt>
                <c:pt idx="2">
                  <c:v>-1.085883514313919E-2</c:v>
                </c:pt>
                <c:pt idx="3">
                  <c:v>-7.6695371367061357E-3</c:v>
                </c:pt>
                <c:pt idx="4">
                  <c:v>-3.4844340237071771E-3</c:v>
                </c:pt>
                <c:pt idx="5">
                  <c:v>-3.4503535978181586E-2</c:v>
                </c:pt>
                <c:pt idx="6">
                  <c:v>1.6028851933480266E-2</c:v>
                </c:pt>
                <c:pt idx="7">
                  <c:v>1.9573940560467166E-3</c:v>
                </c:pt>
                <c:pt idx="8">
                  <c:v>-1.1443143922055842E-3</c:v>
                </c:pt>
                <c:pt idx="9">
                  <c:v>1.0549807263136538E-2</c:v>
                </c:pt>
                <c:pt idx="10">
                  <c:v>1.1443234620986198E-3</c:v>
                </c:pt>
                <c:pt idx="11">
                  <c:v>-1.1078414401938723E-3</c:v>
                </c:pt>
                <c:pt idx="12">
                  <c:v>3.4928027095681626E-3</c:v>
                </c:pt>
                <c:pt idx="13">
                  <c:v>4.333296610480702E-3</c:v>
                </c:pt>
                <c:pt idx="14">
                  <c:v>1.070782409629657E-3</c:v>
                </c:pt>
                <c:pt idx="15">
                  <c:v>-5.6745637679103417E-3</c:v>
                </c:pt>
                <c:pt idx="16">
                  <c:v>-1.6040955631399317E-2</c:v>
                </c:pt>
                <c:pt idx="17">
                  <c:v>-2.4076092341226592E-2</c:v>
                </c:pt>
                <c:pt idx="18">
                  <c:v>-2.053783454207047E-2</c:v>
                </c:pt>
                <c:pt idx="19">
                  <c:v>-2.0369985450010394E-2</c:v>
                </c:pt>
                <c:pt idx="20">
                  <c:v>-5.5637318558277783E-2</c:v>
                </c:pt>
                <c:pt idx="21">
                  <c:v>-3.7412935323383086E-2</c:v>
                </c:pt>
                <c:pt idx="22">
                  <c:v>-1.3678607870715093E-2</c:v>
                </c:pt>
                <c:pt idx="23">
                  <c:v>-2.323937919599902E-2</c:v>
                </c:pt>
                <c:pt idx="24">
                  <c:v>-3.5327767470624612E-2</c:v>
                </c:pt>
                <c:pt idx="25">
                  <c:v>-4.3047628797379264E-2</c:v>
                </c:pt>
                <c:pt idx="26">
                  <c:v>-3.3569234877820806E-2</c:v>
                </c:pt>
                <c:pt idx="27">
                  <c:v>-2.4823459651770793E-2</c:v>
                </c:pt>
                <c:pt idx="28">
                  <c:v>3.409367643477555E-3</c:v>
                </c:pt>
                <c:pt idx="29">
                  <c:v>3.030473406049702E-2</c:v>
                </c:pt>
                <c:pt idx="30">
                  <c:v>3.4200806383398653E-2</c:v>
                </c:pt>
                <c:pt idx="31">
                  <c:v>4.03462356933341E-2</c:v>
                </c:pt>
                <c:pt idx="32">
                  <c:v>4.9132776889836027E-2</c:v>
                </c:pt>
                <c:pt idx="33">
                  <c:v>3.2087447108603666E-2</c:v>
                </c:pt>
                <c:pt idx="34">
                  <c:v>3.6150207323483036E-2</c:v>
                </c:pt>
                <c:pt idx="35">
                  <c:v>4.9116371153230268E-2</c:v>
                </c:pt>
                <c:pt idx="36">
                  <c:v>5.0413934304620038E-2</c:v>
                </c:pt>
                <c:pt idx="37">
                  <c:v>4.6224867885561564E-2</c:v>
                </c:pt>
                <c:pt idx="38">
                  <c:v>4.1825726141078837E-2</c:v>
                </c:pt>
                <c:pt idx="39">
                  <c:v>2.7975736683350461E-2</c:v>
                </c:pt>
                <c:pt idx="40">
                  <c:v>3.1361097003555105E-2</c:v>
                </c:pt>
                <c:pt idx="41">
                  <c:v>3.7613860755462129E-2</c:v>
                </c:pt>
                <c:pt idx="42">
                  <c:v>3.2501396908176571E-2</c:v>
                </c:pt>
                <c:pt idx="43">
                  <c:v>3.0451635637516884E-2</c:v>
                </c:pt>
                <c:pt idx="44">
                  <c:v>3.0901311557929471E-2</c:v>
                </c:pt>
                <c:pt idx="45">
                  <c:v>4.4734844376965621E-2</c:v>
                </c:pt>
                <c:pt idx="46">
                  <c:v>4.6161015323044875E-2</c:v>
                </c:pt>
                <c:pt idx="47">
                  <c:v>4.2016585494274054E-2</c:v>
                </c:pt>
                <c:pt idx="48">
                  <c:v>3.4188476259439327E-2</c:v>
                </c:pt>
                <c:pt idx="49">
                  <c:v>3.1748045883666635E-2</c:v>
                </c:pt>
                <c:pt idx="50">
                  <c:v>7.6118056450573526E-2</c:v>
                </c:pt>
                <c:pt idx="51">
                  <c:v>4.9009178397367702E-2</c:v>
                </c:pt>
                <c:pt idx="52">
                  <c:v>6.1648165473992968E-2</c:v>
                </c:pt>
                <c:pt idx="53">
                  <c:v>3.9355360210164697E-2</c:v>
                </c:pt>
                <c:pt idx="54">
                  <c:v>4.711090639234352E-2</c:v>
                </c:pt>
                <c:pt idx="55">
                  <c:v>3.4235229155162895E-2</c:v>
                </c:pt>
                <c:pt idx="56">
                  <c:v>4.4110466062611903E-2</c:v>
                </c:pt>
                <c:pt idx="57">
                  <c:v>3.7606648811331696E-2</c:v>
                </c:pt>
                <c:pt idx="58">
                  <c:v>3.095711445612042E-2</c:v>
                </c:pt>
                <c:pt idx="59">
                  <c:v>2.5307260946625214E-2</c:v>
                </c:pt>
                <c:pt idx="60">
                  <c:v>2.3595809192158746E-2</c:v>
                </c:pt>
                <c:pt idx="61">
                  <c:v>2.376599634369287E-2</c:v>
                </c:pt>
                <c:pt idx="62">
                  <c:v>1.8556898255906642E-2</c:v>
                </c:pt>
                <c:pt idx="63">
                  <c:v>1.7690722997939896E-2</c:v>
                </c:pt>
                <c:pt idx="64">
                  <c:v>1.0637213254035684E-2</c:v>
                </c:pt>
                <c:pt idx="65">
                  <c:v>-1.3865873042713654E-3</c:v>
                </c:pt>
                <c:pt idx="66">
                  <c:v>-7.5839288121882162E-3</c:v>
                </c:pt>
                <c:pt idx="67">
                  <c:v>-7.5514192031265522E-3</c:v>
                </c:pt>
                <c:pt idx="68">
                  <c:v>-9.444947599948246E-3</c:v>
                </c:pt>
                <c:pt idx="69">
                  <c:v>-8.1821201050692911E-3</c:v>
                </c:pt>
                <c:pt idx="70">
                  <c:v>-1.9518490139936284E-2</c:v>
                </c:pt>
                <c:pt idx="71">
                  <c:v>-1.4302584962603332E-2</c:v>
                </c:pt>
                <c:pt idx="72">
                  <c:v>-1.8663119958812424E-2</c:v>
                </c:pt>
                <c:pt idx="73">
                  <c:v>-1.4214046822742474E-2</c:v>
                </c:pt>
                <c:pt idx="74">
                  <c:v>-1.3111030816084241E-2</c:v>
                </c:pt>
                <c:pt idx="75">
                  <c:v>-1.886145404663923E-2</c:v>
                </c:pt>
                <c:pt idx="76">
                  <c:v>-2.3405101403169915E-2</c:v>
                </c:pt>
                <c:pt idx="77">
                  <c:v>-2.3889975695061946E-2</c:v>
                </c:pt>
                <c:pt idx="78">
                  <c:v>-2.1905057399937946E-2</c:v>
                </c:pt>
                <c:pt idx="79">
                  <c:v>-2.2103658536585365E-2</c:v>
                </c:pt>
                <c:pt idx="80">
                  <c:v>-2.5394950538904473E-2</c:v>
                </c:pt>
                <c:pt idx="81">
                  <c:v>-3.1838960622343412E-2</c:v>
                </c:pt>
                <c:pt idx="82">
                  <c:v>-3.1025179856115109E-2</c:v>
                </c:pt>
                <c:pt idx="83">
                  <c:v>-2.3458646616541352E-2</c:v>
                </c:pt>
                <c:pt idx="84">
                  <c:v>-3.288967110328897E-2</c:v>
                </c:pt>
                <c:pt idx="85">
                  <c:v>-2.6095768938434252E-2</c:v>
                </c:pt>
                <c:pt idx="86">
                  <c:v>-2.8145443480906741E-2</c:v>
                </c:pt>
                <c:pt idx="87">
                  <c:v>-3.0168589174800354E-2</c:v>
                </c:pt>
                <c:pt idx="88">
                  <c:v>-2.1104625056129322E-2</c:v>
                </c:pt>
                <c:pt idx="89">
                  <c:v>-3.8863575448941305E-2</c:v>
                </c:pt>
                <c:pt idx="90">
                  <c:v>-8.1987577639751549E-2</c:v>
                </c:pt>
                <c:pt idx="91">
                  <c:v>-0.11666666666666667</c:v>
                </c:pt>
                <c:pt idx="92">
                  <c:v>-8.1720430107526887E-2</c:v>
                </c:pt>
                <c:pt idx="93">
                  <c:v>-0.10507246376811594</c:v>
                </c:pt>
                <c:pt idx="94">
                  <c:v>-9.3457943925233641E-2</c:v>
                </c:pt>
                <c:pt idx="95">
                  <c:v>-8.2894736842105257E-2</c:v>
                </c:pt>
                <c:pt idx="96">
                  <c:v>-0.10909090909090909</c:v>
                </c:pt>
                <c:pt idx="97">
                  <c:v>-0.104</c:v>
                </c:pt>
                <c:pt idx="98">
                  <c:v>-0.15333333333333332</c:v>
                </c:pt>
                <c:pt idx="99">
                  <c:v>-9.0909090909090912E-2</c:v>
                </c:pt>
                <c:pt idx="100">
                  <c:v>0.28000000000000003</c:v>
                </c:pt>
              </c:numCache>
            </c:numRef>
          </c:val>
          <c:smooth val="0"/>
          <c:extLst>
            <c:ext xmlns:c16="http://schemas.microsoft.com/office/drawing/2014/chart" uri="{C3380CC4-5D6E-409C-BE32-E72D297353CC}">
              <c16:uniqueId val="{00000000-4564-41F8-A0A3-EA46AF319B5F}"/>
            </c:ext>
          </c:extLst>
        </c:ser>
        <c:ser>
          <c:idx val="1"/>
          <c:order val="1"/>
          <c:tx>
            <c:strRef>
              <c:f>'B - working'!$C$110</c:f>
              <c:strCache>
                <c:ptCount val="1"/>
                <c:pt idx="0">
                  <c:v>2017</c:v>
                </c:pt>
              </c:strCache>
            </c:strRef>
          </c:tx>
          <c:spPr>
            <a:ln w="15875" cap="rnd">
              <a:solidFill>
                <a:srgbClr val="2DA197"/>
              </a:solidFill>
              <a:prstDash val="sysDash"/>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working'!$D$6:$D$106</c:f>
              <c:numCache>
                <c:formatCode>0.0%</c:formatCode>
                <c:ptCount val="101"/>
                <c:pt idx="0">
                  <c:v>2.2786458333333335E-3</c:v>
                </c:pt>
                <c:pt idx="1">
                  <c:v>-1.3764006086595656E-2</c:v>
                </c:pt>
                <c:pt idx="2">
                  <c:v>-1.7285728984463421E-2</c:v>
                </c:pt>
                <c:pt idx="3">
                  <c:v>-1.7020988031058216E-2</c:v>
                </c:pt>
                <c:pt idx="4">
                  <c:v>-9.7317905156845703E-3</c:v>
                </c:pt>
                <c:pt idx="5">
                  <c:v>-4.2769659462787157E-3</c:v>
                </c:pt>
                <c:pt idx="6">
                  <c:v>-3.2801894238358324E-2</c:v>
                </c:pt>
                <c:pt idx="7">
                  <c:v>1.4312818293778918E-2</c:v>
                </c:pt>
                <c:pt idx="8">
                  <c:v>-2.9208450978483107E-4</c:v>
                </c:pt>
                <c:pt idx="9">
                  <c:v>-2.1802798568174423E-3</c:v>
                </c:pt>
                <c:pt idx="10">
                  <c:v>6.1242344706911632E-3</c:v>
                </c:pt>
                <c:pt idx="11">
                  <c:v>1.5199143321012816E-3</c:v>
                </c:pt>
                <c:pt idx="12">
                  <c:v>-3.0684364764695742E-3</c:v>
                </c:pt>
                <c:pt idx="13">
                  <c:v>2.7424231769917727E-3</c:v>
                </c:pt>
                <c:pt idx="14">
                  <c:v>1.9367097858656727E-3</c:v>
                </c:pt>
                <c:pt idx="15">
                  <c:v>1.9137347269247754E-3</c:v>
                </c:pt>
                <c:pt idx="16">
                  <c:v>-7.279923666819804E-3</c:v>
                </c:pt>
                <c:pt idx="17">
                  <c:v>-2.1450911068806092E-2</c:v>
                </c:pt>
                <c:pt idx="18">
                  <c:v>-1.8507054185266041E-2</c:v>
                </c:pt>
                <c:pt idx="19">
                  <c:v>-2.1989112483943973E-2</c:v>
                </c:pt>
                <c:pt idx="20">
                  <c:v>-3.8811208930318197E-2</c:v>
                </c:pt>
                <c:pt idx="21">
                  <c:v>-6.1054185234594535E-2</c:v>
                </c:pt>
                <c:pt idx="22">
                  <c:v>-2.7270171492831036E-2</c:v>
                </c:pt>
                <c:pt idx="23">
                  <c:v>-2.4648849538175657E-2</c:v>
                </c:pt>
                <c:pt idx="24">
                  <c:v>-2.7255029201817001E-2</c:v>
                </c:pt>
                <c:pt idx="25">
                  <c:v>-4.5509288917360669E-2</c:v>
                </c:pt>
                <c:pt idx="26">
                  <c:v>-5.4047176772945876E-2</c:v>
                </c:pt>
                <c:pt idx="27">
                  <c:v>-4.6577013872311078E-2</c:v>
                </c:pt>
                <c:pt idx="28">
                  <c:v>-3.5489318358485004E-2</c:v>
                </c:pt>
                <c:pt idx="29">
                  <c:v>-4.1302235179786198E-3</c:v>
                </c:pt>
                <c:pt idx="30">
                  <c:v>1.8713810176508434E-2</c:v>
                </c:pt>
                <c:pt idx="31">
                  <c:v>1.7129901754975228E-2</c:v>
                </c:pt>
                <c:pt idx="32">
                  <c:v>2.8374277042890684E-2</c:v>
                </c:pt>
                <c:pt idx="33">
                  <c:v>8.4438014820938274E-3</c:v>
                </c:pt>
                <c:pt idx="34">
                  <c:v>1.0988689832539381E-2</c:v>
                </c:pt>
                <c:pt idx="35">
                  <c:v>1.4644351464435146E-2</c:v>
                </c:pt>
                <c:pt idx="36">
                  <c:v>2.6368404276897222E-2</c:v>
                </c:pt>
                <c:pt idx="37">
                  <c:v>3.0670681308300862E-2</c:v>
                </c:pt>
                <c:pt idx="38">
                  <c:v>3.02444913975249E-2</c:v>
                </c:pt>
                <c:pt idx="39">
                  <c:v>2.2876572145380122E-2</c:v>
                </c:pt>
                <c:pt idx="40">
                  <c:v>1.3423706397751695E-2</c:v>
                </c:pt>
                <c:pt idx="41">
                  <c:v>1.9766111605440447E-2</c:v>
                </c:pt>
                <c:pt idx="42">
                  <c:v>2.6490066225165563E-2</c:v>
                </c:pt>
                <c:pt idx="43">
                  <c:v>1.8960869969328005E-2</c:v>
                </c:pt>
                <c:pt idx="44">
                  <c:v>2.0073367571533381E-2</c:v>
                </c:pt>
                <c:pt idx="45">
                  <c:v>2.3133514224174104E-2</c:v>
                </c:pt>
                <c:pt idx="46">
                  <c:v>3.7317895194607521E-2</c:v>
                </c:pt>
                <c:pt idx="47">
                  <c:v>3.8106742806940479E-2</c:v>
                </c:pt>
                <c:pt idx="48">
                  <c:v>3.6045775762050418E-2</c:v>
                </c:pt>
                <c:pt idx="49">
                  <c:v>2.8155868398537762E-2</c:v>
                </c:pt>
                <c:pt idx="50">
                  <c:v>8.2192476696045319E-2</c:v>
                </c:pt>
                <c:pt idx="51">
                  <c:v>4.70891958177359E-2</c:v>
                </c:pt>
                <c:pt idx="52">
                  <c:v>5.8543479878003422E-2</c:v>
                </c:pt>
                <c:pt idx="53">
                  <c:v>4.3660150604700694E-2</c:v>
                </c:pt>
                <c:pt idx="54">
                  <c:v>4.6503974482304693E-2</c:v>
                </c:pt>
                <c:pt idx="55">
                  <c:v>3.4465033796807938E-2</c:v>
                </c:pt>
                <c:pt idx="56">
                  <c:v>3.8933614887158505E-2</c:v>
                </c:pt>
                <c:pt idx="57">
                  <c:v>3.4681766211139546E-2</c:v>
                </c:pt>
                <c:pt idx="58">
                  <c:v>3.241742991951152E-2</c:v>
                </c:pt>
                <c:pt idx="59">
                  <c:v>3.3809809124368741E-2</c:v>
                </c:pt>
                <c:pt idx="60">
                  <c:v>1.7057756451518521E-2</c:v>
                </c:pt>
                <c:pt idx="61">
                  <c:v>2.8949995462383155E-2</c:v>
                </c:pt>
                <c:pt idx="62">
                  <c:v>1.9575389120539834E-2</c:v>
                </c:pt>
                <c:pt idx="63">
                  <c:v>2.1648787088044845E-2</c:v>
                </c:pt>
                <c:pt idx="64">
                  <c:v>1.7126797817821126E-2</c:v>
                </c:pt>
                <c:pt idx="65">
                  <c:v>1.2759664327968084E-2</c:v>
                </c:pt>
                <c:pt idx="66">
                  <c:v>2.0963640112722525E-3</c:v>
                </c:pt>
                <c:pt idx="67">
                  <c:v>-1.0265535176567205E-4</c:v>
                </c:pt>
                <c:pt idx="68">
                  <c:v>-4.1426694958068104E-3</c:v>
                </c:pt>
                <c:pt idx="69">
                  <c:v>-7.264562145027077E-4</c:v>
                </c:pt>
                <c:pt idx="70">
                  <c:v>-4.163710945933442E-3</c:v>
                </c:pt>
                <c:pt idx="71">
                  <c:v>-1.3174740841696609E-2</c:v>
                </c:pt>
                <c:pt idx="72">
                  <c:v>-1.1041788231069617E-2</c:v>
                </c:pt>
                <c:pt idx="73">
                  <c:v>-1.1439929328621909E-2</c:v>
                </c:pt>
                <c:pt idx="74">
                  <c:v>-1.0722184825463986E-2</c:v>
                </c:pt>
                <c:pt idx="75">
                  <c:v>-7.7166282621510098E-3</c:v>
                </c:pt>
                <c:pt idx="76">
                  <c:v>-1.7900829405095769E-2</c:v>
                </c:pt>
                <c:pt idx="77">
                  <c:v>-2.4598423329974514E-2</c:v>
                </c:pt>
                <c:pt idx="78">
                  <c:v>-2.1341463414634148E-2</c:v>
                </c:pt>
                <c:pt idx="79">
                  <c:v>-2.0068205666316893E-2</c:v>
                </c:pt>
                <c:pt idx="80">
                  <c:v>-2.1780721118469463E-2</c:v>
                </c:pt>
                <c:pt idx="81">
                  <c:v>-2.3752969121140142E-2</c:v>
                </c:pt>
                <c:pt idx="82">
                  <c:v>-3.0321354526606774E-2</c:v>
                </c:pt>
                <c:pt idx="83">
                  <c:v>-3.1016148089799134E-2</c:v>
                </c:pt>
                <c:pt idx="84">
                  <c:v>-2.3342876018498129E-2</c:v>
                </c:pt>
                <c:pt idx="85">
                  <c:v>-3.3059875107138481E-2</c:v>
                </c:pt>
                <c:pt idx="86">
                  <c:v>-2.6860097673082447E-2</c:v>
                </c:pt>
                <c:pt idx="87">
                  <c:v>-3.0207787672428845E-2</c:v>
                </c:pt>
                <c:pt idx="88">
                  <c:v>-3.2052599137045411E-2</c:v>
                </c:pt>
                <c:pt idx="89">
                  <c:v>-2.6210216635464027E-2</c:v>
                </c:pt>
                <c:pt idx="90">
                  <c:v>-7.3993808049535606E-2</c:v>
                </c:pt>
                <c:pt idx="91">
                  <c:v>-8.5823754789272025E-2</c:v>
                </c:pt>
                <c:pt idx="92">
                  <c:v>-0.13233830845771144</c:v>
                </c:pt>
                <c:pt idx="93">
                  <c:v>-8.7323943661971826E-2</c:v>
                </c:pt>
                <c:pt idx="94">
                  <c:v>-0.1087378640776699</c:v>
                </c:pt>
                <c:pt idx="95">
                  <c:v>-0.1076923076923077</c:v>
                </c:pt>
                <c:pt idx="96">
                  <c:v>-0.11090909090909092</c:v>
                </c:pt>
                <c:pt idx="97">
                  <c:v>-0.14166666666666666</c:v>
                </c:pt>
                <c:pt idx="98">
                  <c:v>-7.4999999999999997E-2</c:v>
                </c:pt>
                <c:pt idx="99">
                  <c:v>-0.13333333333333333</c:v>
                </c:pt>
                <c:pt idx="100">
                  <c:v>9.3333333333333338E-2</c:v>
                </c:pt>
              </c:numCache>
            </c:numRef>
          </c:val>
          <c:smooth val="0"/>
          <c:extLst>
            <c:ext xmlns:c16="http://schemas.microsoft.com/office/drawing/2014/chart" uri="{C3380CC4-5D6E-409C-BE32-E72D297353CC}">
              <c16:uniqueId val="{00000001-4564-41F8-A0A3-EA46AF319B5F}"/>
            </c:ext>
          </c:extLst>
        </c:ser>
        <c:ser>
          <c:idx val="2"/>
          <c:order val="2"/>
          <c:tx>
            <c:strRef>
              <c:f>'B - working'!$D$110</c:f>
              <c:strCache>
                <c:ptCount val="1"/>
                <c:pt idx="0">
                  <c:v>2018</c:v>
                </c:pt>
              </c:strCache>
            </c:strRef>
          </c:tx>
          <c:spPr>
            <a:ln w="15875" cap="rnd">
              <a:solidFill>
                <a:srgbClr val="1C655F"/>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working'!$F$6:$F$106</c:f>
              <c:numCache>
                <c:formatCode>0.0%</c:formatCode>
                <c:ptCount val="101"/>
                <c:pt idx="0">
                  <c:v>4.3977340488968392E-3</c:v>
                </c:pt>
                <c:pt idx="1">
                  <c:v>-1.1937722483909244E-2</c:v>
                </c:pt>
                <c:pt idx="2">
                  <c:v>-6.3378341140810143E-3</c:v>
                </c:pt>
                <c:pt idx="3">
                  <c:v>-8.4311851447296561E-3</c:v>
                </c:pt>
                <c:pt idx="4">
                  <c:v>-2.3980005403944878E-3</c:v>
                </c:pt>
                <c:pt idx="5">
                  <c:v>-6.9965017491254377E-4</c:v>
                </c:pt>
                <c:pt idx="6">
                  <c:v>7.7411863368061153E-4</c:v>
                </c:pt>
                <c:pt idx="7">
                  <c:v>-2.8998740554156171E-2</c:v>
                </c:pt>
                <c:pt idx="8">
                  <c:v>1.7495518225881416E-2</c:v>
                </c:pt>
                <c:pt idx="9">
                  <c:v>8.4017320493763332E-4</c:v>
                </c:pt>
                <c:pt idx="10">
                  <c:v>9.7355184163556714E-4</c:v>
                </c:pt>
                <c:pt idx="11">
                  <c:v>1.1346851080972203E-2</c:v>
                </c:pt>
                <c:pt idx="12">
                  <c:v>4.9225473321858866E-3</c:v>
                </c:pt>
                <c:pt idx="13">
                  <c:v>-1.8897096718776842E-3</c:v>
                </c:pt>
                <c:pt idx="14">
                  <c:v>6.1035498807352319E-3</c:v>
                </c:pt>
                <c:pt idx="15">
                  <c:v>7.1779923483330293E-3</c:v>
                </c:pt>
                <c:pt idx="16">
                  <c:v>3.7009893733968486E-3</c:v>
                </c:pt>
                <c:pt idx="17">
                  <c:v>-1.1642221518764729E-2</c:v>
                </c:pt>
                <c:pt idx="18">
                  <c:v>-1.3405542740614449E-2</c:v>
                </c:pt>
                <c:pt idx="19">
                  <c:v>-1.0827197921177999E-2</c:v>
                </c:pt>
                <c:pt idx="20">
                  <c:v>-2.8900877400995967E-2</c:v>
                </c:pt>
                <c:pt idx="21">
                  <c:v>-2.4289889617207232E-2</c:v>
                </c:pt>
                <c:pt idx="22">
                  <c:v>-3.2889760470654152E-2</c:v>
                </c:pt>
                <c:pt idx="23">
                  <c:v>-2.0021162842503899E-2</c:v>
                </c:pt>
                <c:pt idx="24">
                  <c:v>-1.5611802849903277E-2</c:v>
                </c:pt>
                <c:pt idx="25">
                  <c:v>-1.9570160242529232E-2</c:v>
                </c:pt>
                <c:pt idx="26">
                  <c:v>-4.040946896992962E-2</c:v>
                </c:pt>
                <c:pt idx="27">
                  <c:v>-4.424239345761162E-2</c:v>
                </c:pt>
                <c:pt idx="28">
                  <c:v>-3.6378056840713817E-2</c:v>
                </c:pt>
                <c:pt idx="29">
                  <c:v>-2.1895267191938683E-2</c:v>
                </c:pt>
                <c:pt idx="30">
                  <c:v>5.9824015452301753E-3</c:v>
                </c:pt>
                <c:pt idx="31">
                  <c:v>3.3250509506128033E-2</c:v>
                </c:pt>
                <c:pt idx="32">
                  <c:v>3.3501772802144114E-2</c:v>
                </c:pt>
                <c:pt idx="33">
                  <c:v>1.1300079899554845E-2</c:v>
                </c:pt>
                <c:pt idx="34">
                  <c:v>1.9921725568666688E-2</c:v>
                </c:pt>
                <c:pt idx="35">
                  <c:v>2.5099113805970148E-2</c:v>
                </c:pt>
                <c:pt idx="36">
                  <c:v>2.6752954092393033E-2</c:v>
                </c:pt>
                <c:pt idx="37">
                  <c:v>3.8631825679312441E-2</c:v>
                </c:pt>
                <c:pt idx="38">
                  <c:v>3.8834666039510815E-2</c:v>
                </c:pt>
                <c:pt idx="39">
                  <c:v>3.8245286989987672E-2</c:v>
                </c:pt>
                <c:pt idx="40">
                  <c:v>3.6330638508496944E-2</c:v>
                </c:pt>
                <c:pt idx="41">
                  <c:v>2.4867724867724868E-2</c:v>
                </c:pt>
                <c:pt idx="42">
                  <c:v>3.1218209562563579E-2</c:v>
                </c:pt>
                <c:pt idx="43">
                  <c:v>3.9123780371149802E-2</c:v>
                </c:pt>
                <c:pt idx="44">
                  <c:v>3.1944616912951695E-2</c:v>
                </c:pt>
                <c:pt idx="45">
                  <c:v>3.4099920697858839E-2</c:v>
                </c:pt>
                <c:pt idx="46">
                  <c:v>3.665141862879915E-2</c:v>
                </c:pt>
                <c:pt idx="47">
                  <c:v>5.0051711937292472E-2</c:v>
                </c:pt>
                <c:pt idx="48">
                  <c:v>5.3056167400881059E-2</c:v>
                </c:pt>
                <c:pt idx="49">
                  <c:v>4.7753774557761974E-2</c:v>
                </c:pt>
                <c:pt idx="50">
                  <c:v>5.6664068589243957E-2</c:v>
                </c:pt>
                <c:pt idx="51">
                  <c:v>6.4465208646281538E-2</c:v>
                </c:pt>
                <c:pt idx="52">
                  <c:v>4.0345970582142114E-2</c:v>
                </c:pt>
                <c:pt idx="53">
                  <c:v>4.888247299517149E-2</c:v>
                </c:pt>
                <c:pt idx="54">
                  <c:v>3.9712017909840233E-2</c:v>
                </c:pt>
                <c:pt idx="55">
                  <c:v>3.9259033389236163E-2</c:v>
                </c:pt>
                <c:pt idx="56">
                  <c:v>3.2233921750800039E-2</c:v>
                </c:pt>
                <c:pt idx="57">
                  <c:v>3.6645880323736238E-2</c:v>
                </c:pt>
                <c:pt idx="58">
                  <c:v>3.2219178082191782E-2</c:v>
                </c:pt>
                <c:pt idx="59">
                  <c:v>3.7243114777016639E-2</c:v>
                </c:pt>
                <c:pt idx="60">
                  <c:v>3.1527263330174866E-2</c:v>
                </c:pt>
                <c:pt idx="61">
                  <c:v>2.062311913613029E-2</c:v>
                </c:pt>
                <c:pt idx="62">
                  <c:v>2.7888081128963283E-2</c:v>
                </c:pt>
                <c:pt idx="63">
                  <c:v>2.035426731078905E-2</c:v>
                </c:pt>
                <c:pt idx="64">
                  <c:v>2.0661157024793389E-2</c:v>
                </c:pt>
                <c:pt idx="65">
                  <c:v>1.6667782314746638E-2</c:v>
                </c:pt>
                <c:pt idx="66">
                  <c:v>1.2626438786187653E-2</c:v>
                </c:pt>
                <c:pt idx="67">
                  <c:v>-5.5889339108565039E-4</c:v>
                </c:pt>
                <c:pt idx="68">
                  <c:v>-5.3221093641296789E-3</c:v>
                </c:pt>
                <c:pt idx="69">
                  <c:v>-8.0783774492952896E-3</c:v>
                </c:pt>
                <c:pt idx="70">
                  <c:v>-4.3509055954669635E-3</c:v>
                </c:pt>
                <c:pt idx="71">
                  <c:v>-6.793263610224652E-3</c:v>
                </c:pt>
                <c:pt idx="72">
                  <c:v>-1.7212069698257542E-2</c:v>
                </c:pt>
                <c:pt idx="73">
                  <c:v>-1.3529737717029922E-2</c:v>
                </c:pt>
                <c:pt idx="74">
                  <c:v>-1.6185816835078415E-2</c:v>
                </c:pt>
                <c:pt idx="75">
                  <c:v>-1.3915211970074812E-2</c:v>
                </c:pt>
                <c:pt idx="76">
                  <c:v>-1.0097610232245036E-2</c:v>
                </c:pt>
                <c:pt idx="77">
                  <c:v>-2.1083583583583584E-2</c:v>
                </c:pt>
                <c:pt idx="78">
                  <c:v>-2.5956198914332065E-2</c:v>
                </c:pt>
                <c:pt idx="79">
                  <c:v>-2.3360168932295103E-2</c:v>
                </c:pt>
                <c:pt idx="80">
                  <c:v>-1.9810990549527476E-2</c:v>
                </c:pt>
                <c:pt idx="81">
                  <c:v>-2.2125297383029343E-2</c:v>
                </c:pt>
                <c:pt idx="82">
                  <c:v>-2.6451391274476124E-2</c:v>
                </c:pt>
                <c:pt idx="83">
                  <c:v>-3.1820749388062515E-2</c:v>
                </c:pt>
                <c:pt idx="84">
                  <c:v>-3.1539888682745827E-2</c:v>
                </c:pt>
                <c:pt idx="85">
                  <c:v>-2.5924560756849735E-2</c:v>
                </c:pt>
                <c:pt idx="86">
                  <c:v>-3.535911602209945E-2</c:v>
                </c:pt>
                <c:pt idx="87">
                  <c:v>-2.7459954233409609E-2</c:v>
                </c:pt>
                <c:pt idx="88">
                  <c:v>-3.3231396534148826E-2</c:v>
                </c:pt>
                <c:pt idx="89">
                  <c:v>-3.3985330073349633E-2</c:v>
                </c:pt>
                <c:pt idx="90">
                  <c:v>-8.2926829268292687E-2</c:v>
                </c:pt>
                <c:pt idx="91">
                  <c:v>-7.093023255813953E-2</c:v>
                </c:pt>
                <c:pt idx="92">
                  <c:v>-8.3743842364532015E-2</c:v>
                </c:pt>
                <c:pt idx="93">
                  <c:v>-0.15454545454545454</c:v>
                </c:pt>
                <c:pt idx="94">
                  <c:v>-0.1</c:v>
                </c:pt>
                <c:pt idx="95">
                  <c:v>-0.11917808219178082</c:v>
                </c:pt>
                <c:pt idx="96">
                  <c:v>-0.12</c:v>
                </c:pt>
                <c:pt idx="97">
                  <c:v>-0.11891891891891893</c:v>
                </c:pt>
                <c:pt idx="98">
                  <c:v>-0.2</c:v>
                </c:pt>
                <c:pt idx="99">
                  <c:v>-0.11</c:v>
                </c:pt>
                <c:pt idx="100">
                  <c:v>-0.18</c:v>
                </c:pt>
              </c:numCache>
            </c:numRef>
          </c:val>
          <c:smooth val="0"/>
          <c:extLst>
            <c:ext xmlns:c16="http://schemas.microsoft.com/office/drawing/2014/chart" uri="{C3380CC4-5D6E-409C-BE32-E72D297353CC}">
              <c16:uniqueId val="{00000002-4564-41F8-A0A3-EA46AF319B5F}"/>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At val="0"/>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i="0" u="none" strike="noStrike" baseline="0">
                    <a:solidFill>
                      <a:schemeClr val="tx1"/>
                    </a:solidFill>
                    <a:effectLst/>
                  </a:rPr>
                  <a:t>Percentage Difference ((ABPE - MYE) / MYE)</a:t>
                </a:r>
                <a:endParaRPr lang="en-US" sz="1200">
                  <a:solidFill>
                    <a:schemeClr val="tx1"/>
                  </a:solidFill>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Percentage difference between ABPE and MYE for females by age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'B - working'!$B$110</c:f>
              <c:strCache>
                <c:ptCount val="1"/>
                <c:pt idx="0">
                  <c:v>2016</c:v>
                </c:pt>
              </c:strCache>
            </c:strRef>
          </c:tx>
          <c:spPr>
            <a:ln w="15875" cap="rnd">
              <a:solidFill>
                <a:srgbClr val="CC99FF"/>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working'!$C$6:$C$106</c:f>
              <c:numCache>
                <c:formatCode>0.0%</c:formatCode>
                <c:ptCount val="101"/>
                <c:pt idx="0">
                  <c:v>-4.8473097430925838E-4</c:v>
                </c:pt>
                <c:pt idx="1">
                  <c:v>-1.6396416004643234E-2</c:v>
                </c:pt>
                <c:pt idx="2">
                  <c:v>-1.0076291924571757E-2</c:v>
                </c:pt>
                <c:pt idx="3">
                  <c:v>-9.1916923940499572E-3</c:v>
                </c:pt>
                <c:pt idx="4">
                  <c:v>-2.3766059311817588E-3</c:v>
                </c:pt>
                <c:pt idx="5">
                  <c:v>-4.1210795040116703E-2</c:v>
                </c:pt>
                <c:pt idx="6">
                  <c:v>1.944203777508231E-2</c:v>
                </c:pt>
                <c:pt idx="7">
                  <c:v>-1.2465047333490549E-2</c:v>
                </c:pt>
                <c:pt idx="8">
                  <c:v>-8.108655990269613E-4</c:v>
                </c:pt>
                <c:pt idx="9">
                  <c:v>3.0065082059988683E-3</c:v>
                </c:pt>
                <c:pt idx="10">
                  <c:v>-5.3604835228090375E-3</c:v>
                </c:pt>
                <c:pt idx="11">
                  <c:v>-5.0996074402905678E-3</c:v>
                </c:pt>
                <c:pt idx="12">
                  <c:v>6.7317401548300237E-3</c:v>
                </c:pt>
                <c:pt idx="13">
                  <c:v>5.5031146100049683E-3</c:v>
                </c:pt>
                <c:pt idx="14">
                  <c:v>3.6101083032490976E-3</c:v>
                </c:pt>
                <c:pt idx="15">
                  <c:v>-6.2401350805711556E-3</c:v>
                </c:pt>
                <c:pt idx="16">
                  <c:v>-1.0485070565613323E-2</c:v>
                </c:pt>
                <c:pt idx="17">
                  <c:v>-1.2856246951431956E-2</c:v>
                </c:pt>
                <c:pt idx="18">
                  <c:v>-1.0238678706905233E-2</c:v>
                </c:pt>
                <c:pt idx="19">
                  <c:v>2.1374698464075238E-3</c:v>
                </c:pt>
                <c:pt idx="20">
                  <c:v>-4.2809483038587582E-3</c:v>
                </c:pt>
                <c:pt idx="21">
                  <c:v>1.2570512269850814E-2</c:v>
                </c:pt>
                <c:pt idx="22">
                  <c:v>2.0956105083438894E-2</c:v>
                </c:pt>
                <c:pt idx="23">
                  <c:v>4.4112566766761445E-3</c:v>
                </c:pt>
                <c:pt idx="24">
                  <c:v>-2.5113808801213961E-2</c:v>
                </c:pt>
                <c:pt idx="25">
                  <c:v>-1.9983582166127955E-2</c:v>
                </c:pt>
                <c:pt idx="26">
                  <c:v>-1.3894074350632033E-2</c:v>
                </c:pt>
                <c:pt idx="27">
                  <c:v>-1.6694356610750843E-2</c:v>
                </c:pt>
                <c:pt idx="28">
                  <c:v>-7.1892640323783152E-4</c:v>
                </c:pt>
                <c:pt idx="29">
                  <c:v>1.6192894787143988E-2</c:v>
                </c:pt>
                <c:pt idx="30">
                  <c:v>2.1911964320341284E-2</c:v>
                </c:pt>
                <c:pt idx="31">
                  <c:v>2.3022692222956598E-2</c:v>
                </c:pt>
                <c:pt idx="32">
                  <c:v>2.5934053407050642E-2</c:v>
                </c:pt>
                <c:pt idx="33">
                  <c:v>1.0609411303641911E-2</c:v>
                </c:pt>
                <c:pt idx="34">
                  <c:v>-3.5454170674728597E-3</c:v>
                </c:pt>
                <c:pt idx="35">
                  <c:v>1.5271445752803961E-2</c:v>
                </c:pt>
                <c:pt idx="36">
                  <c:v>1.3487641091584512E-2</c:v>
                </c:pt>
                <c:pt idx="37">
                  <c:v>1.5027934629978191E-2</c:v>
                </c:pt>
                <c:pt idx="38">
                  <c:v>1.1938224425986167E-2</c:v>
                </c:pt>
                <c:pt idx="39">
                  <c:v>4.2479495474299905E-4</c:v>
                </c:pt>
                <c:pt idx="40">
                  <c:v>3.0960701367175525E-3</c:v>
                </c:pt>
                <c:pt idx="41">
                  <c:v>9.951749095295536E-4</c:v>
                </c:pt>
                <c:pt idx="42">
                  <c:v>1.8333734070690069E-3</c:v>
                </c:pt>
                <c:pt idx="43">
                  <c:v>-4.2215467747382638E-4</c:v>
                </c:pt>
                <c:pt idx="44">
                  <c:v>-6.1642577971303411E-3</c:v>
                </c:pt>
                <c:pt idx="45">
                  <c:v>-7.7183310362110014E-3</c:v>
                </c:pt>
                <c:pt idx="46">
                  <c:v>-4.8442200805670285E-3</c:v>
                </c:pt>
                <c:pt idx="47">
                  <c:v>-9.8281904855273151E-3</c:v>
                </c:pt>
                <c:pt idx="48">
                  <c:v>-7.0288616614110682E-3</c:v>
                </c:pt>
                <c:pt idx="49">
                  <c:v>-5.1985105662749652E-3</c:v>
                </c:pt>
                <c:pt idx="50">
                  <c:v>3.9380541663646684E-3</c:v>
                </c:pt>
                <c:pt idx="51">
                  <c:v>1.7352154950053933E-3</c:v>
                </c:pt>
                <c:pt idx="52">
                  <c:v>3.6992530807473905E-3</c:v>
                </c:pt>
                <c:pt idx="53">
                  <c:v>7.6081787922016163E-4</c:v>
                </c:pt>
                <c:pt idx="54">
                  <c:v>2.2591101070621746E-3</c:v>
                </c:pt>
                <c:pt idx="55">
                  <c:v>1.4772528105360676E-3</c:v>
                </c:pt>
                <c:pt idx="56">
                  <c:v>3.2008743851979077E-3</c:v>
                </c:pt>
                <c:pt idx="57">
                  <c:v>3.047113055707477E-3</c:v>
                </c:pt>
                <c:pt idx="58">
                  <c:v>1.6638488581166304E-3</c:v>
                </c:pt>
                <c:pt idx="59">
                  <c:v>8.3199290032725051E-5</c:v>
                </c:pt>
                <c:pt idx="60">
                  <c:v>-5.1801608425631777E-3</c:v>
                </c:pt>
                <c:pt idx="61">
                  <c:v>-3.2732250193417842E-4</c:v>
                </c:pt>
                <c:pt idx="62">
                  <c:v>-4.9087934064602143E-3</c:v>
                </c:pt>
                <c:pt idx="63">
                  <c:v>-1.1946288007408551E-2</c:v>
                </c:pt>
                <c:pt idx="64">
                  <c:v>-1.6056663034420871E-2</c:v>
                </c:pt>
                <c:pt idx="65">
                  <c:v>-1.8313390675088075E-2</c:v>
                </c:pt>
                <c:pt idx="66">
                  <c:v>-2.8076653721270772E-2</c:v>
                </c:pt>
                <c:pt idx="67">
                  <c:v>-2.4994552868303918E-2</c:v>
                </c:pt>
                <c:pt idx="68">
                  <c:v>-1.6645017067939461E-2</c:v>
                </c:pt>
                <c:pt idx="69">
                  <c:v>-2.0219461928368519E-2</c:v>
                </c:pt>
                <c:pt idx="70">
                  <c:v>-2.6655297694075777E-2</c:v>
                </c:pt>
                <c:pt idx="71">
                  <c:v>-2.5577140187643555E-2</c:v>
                </c:pt>
                <c:pt idx="72">
                  <c:v>-2.6261070465922218E-2</c:v>
                </c:pt>
                <c:pt idx="73">
                  <c:v>-1.9196516920641202E-2</c:v>
                </c:pt>
                <c:pt idx="74">
                  <c:v>-2.8468220521200654E-2</c:v>
                </c:pt>
                <c:pt idx="75">
                  <c:v>-2.5420595304122759E-2</c:v>
                </c:pt>
                <c:pt idx="76">
                  <c:v>-2.8030962304768012E-2</c:v>
                </c:pt>
                <c:pt idx="77">
                  <c:v>-2.4292073112984185E-2</c:v>
                </c:pt>
                <c:pt idx="78">
                  <c:v>-1.8527619422056222E-2</c:v>
                </c:pt>
                <c:pt idx="79">
                  <c:v>-2.8820375335120642E-2</c:v>
                </c:pt>
                <c:pt idx="80">
                  <c:v>-3.1810545710724544E-2</c:v>
                </c:pt>
                <c:pt idx="81">
                  <c:v>-3.2183106773556409E-2</c:v>
                </c:pt>
                <c:pt idx="82">
                  <c:v>-3.3197619793297842E-2</c:v>
                </c:pt>
                <c:pt idx="83">
                  <c:v>-2.055830583058306E-2</c:v>
                </c:pt>
                <c:pt idx="84">
                  <c:v>-3.2547539349049213E-2</c:v>
                </c:pt>
                <c:pt idx="85">
                  <c:v>-2.8632276384287742E-2</c:v>
                </c:pt>
                <c:pt idx="86">
                  <c:v>-2.6248115633590495E-2</c:v>
                </c:pt>
                <c:pt idx="87">
                  <c:v>-2.5967464888350004E-2</c:v>
                </c:pt>
                <c:pt idx="88">
                  <c:v>-1.9118869492934332E-2</c:v>
                </c:pt>
                <c:pt idx="89">
                  <c:v>-2.2782421137772985E-2</c:v>
                </c:pt>
                <c:pt idx="90">
                  <c:v>-4.5622119815668202E-2</c:v>
                </c:pt>
                <c:pt idx="91">
                  <c:v>-6.4083175803402642E-2</c:v>
                </c:pt>
                <c:pt idx="92">
                  <c:v>-4.4597701149425288E-2</c:v>
                </c:pt>
                <c:pt idx="93">
                  <c:v>-6.0057471264367814E-2</c:v>
                </c:pt>
                <c:pt idx="94">
                  <c:v>-6.2277580071174378E-2</c:v>
                </c:pt>
                <c:pt idx="95">
                  <c:v>-4.4493392070484583E-2</c:v>
                </c:pt>
                <c:pt idx="96">
                  <c:v>-7.6136363636363641E-2</c:v>
                </c:pt>
                <c:pt idx="97">
                  <c:v>-5.7142857142857141E-2</c:v>
                </c:pt>
                <c:pt idx="98">
                  <c:v>-3.1034482758620689E-2</c:v>
                </c:pt>
                <c:pt idx="99">
                  <c:v>-3.3333333333333333E-2</c:v>
                </c:pt>
                <c:pt idx="100">
                  <c:v>2.4324324324324326E-2</c:v>
                </c:pt>
              </c:numCache>
            </c:numRef>
          </c:val>
          <c:smooth val="0"/>
          <c:extLst>
            <c:ext xmlns:c16="http://schemas.microsoft.com/office/drawing/2014/chart" uri="{C3380CC4-5D6E-409C-BE32-E72D297353CC}">
              <c16:uniqueId val="{00000000-BF28-4661-98A8-477E0F5040C1}"/>
            </c:ext>
          </c:extLst>
        </c:ser>
        <c:ser>
          <c:idx val="1"/>
          <c:order val="1"/>
          <c:tx>
            <c:strRef>
              <c:f>'B - working'!$C$110</c:f>
              <c:strCache>
                <c:ptCount val="1"/>
                <c:pt idx="0">
                  <c:v>2017</c:v>
                </c:pt>
              </c:strCache>
            </c:strRef>
          </c:tx>
          <c:spPr>
            <a:ln w="15875" cap="rnd">
              <a:solidFill>
                <a:srgbClr val="9966FF"/>
              </a:solidFill>
              <a:prstDash val="sysDash"/>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working'!$E$6:$E$106</c:f>
              <c:numCache>
                <c:formatCode>0.0%</c:formatCode>
                <c:ptCount val="101"/>
                <c:pt idx="0">
                  <c:v>3.397027600849257E-3</c:v>
                </c:pt>
                <c:pt idx="1">
                  <c:v>-1.1899466192170818E-2</c:v>
                </c:pt>
                <c:pt idx="2">
                  <c:v>-1.6429631238012523E-2</c:v>
                </c:pt>
                <c:pt idx="3">
                  <c:v>-1.6183436199224917E-2</c:v>
                </c:pt>
                <c:pt idx="4">
                  <c:v>-7.5852908277404922E-3</c:v>
                </c:pt>
                <c:pt idx="5">
                  <c:v>-3.4662639851739995E-3</c:v>
                </c:pt>
                <c:pt idx="6">
                  <c:v>-3.8980807412309727E-2</c:v>
                </c:pt>
                <c:pt idx="7">
                  <c:v>1.964236398784866E-2</c:v>
                </c:pt>
                <c:pt idx="8">
                  <c:v>-1.2176713293750628E-2</c:v>
                </c:pt>
                <c:pt idx="9">
                  <c:v>2.0208824520040418E-4</c:v>
                </c:pt>
                <c:pt idx="10">
                  <c:v>2.4348071562158157E-3</c:v>
                </c:pt>
                <c:pt idx="11">
                  <c:v>-4.9119787745150762E-3</c:v>
                </c:pt>
                <c:pt idx="12">
                  <c:v>-5.6668616554548116E-3</c:v>
                </c:pt>
                <c:pt idx="13">
                  <c:v>7.2385358755270328E-3</c:v>
                </c:pt>
                <c:pt idx="14">
                  <c:v>6.1751924982846691E-3</c:v>
                </c:pt>
                <c:pt idx="15">
                  <c:v>5.1692449073364984E-3</c:v>
                </c:pt>
                <c:pt idx="16">
                  <c:v>-5.1654027915155514E-3</c:v>
                </c:pt>
                <c:pt idx="17">
                  <c:v>-1.0216280839039235E-2</c:v>
                </c:pt>
                <c:pt idx="18">
                  <c:v>-1.719749604457591E-3</c:v>
                </c:pt>
                <c:pt idx="19">
                  <c:v>1.4332617754767017E-2</c:v>
                </c:pt>
                <c:pt idx="20">
                  <c:v>1.5947881967986324E-2</c:v>
                </c:pt>
                <c:pt idx="21">
                  <c:v>1.0065454545454546E-2</c:v>
                </c:pt>
                <c:pt idx="22">
                  <c:v>3.9090080856394489E-2</c:v>
                </c:pt>
                <c:pt idx="23">
                  <c:v>3.8481625024051017E-2</c:v>
                </c:pt>
                <c:pt idx="24">
                  <c:v>1.210544479545515E-2</c:v>
                </c:pt>
                <c:pt idx="25">
                  <c:v>-2.6823113802674742E-2</c:v>
                </c:pt>
                <c:pt idx="26">
                  <c:v>-2.4857084524295629E-2</c:v>
                </c:pt>
                <c:pt idx="27">
                  <c:v>-1.749820769496296E-2</c:v>
                </c:pt>
                <c:pt idx="28">
                  <c:v>-2.384627668068345E-2</c:v>
                </c:pt>
                <c:pt idx="29">
                  <c:v>-9.0156782909869664E-3</c:v>
                </c:pt>
                <c:pt idx="30">
                  <c:v>8.5003530498071796E-3</c:v>
                </c:pt>
                <c:pt idx="31">
                  <c:v>1.3281055857746362E-2</c:v>
                </c:pt>
                <c:pt idx="32">
                  <c:v>1.7894881295457663E-2</c:v>
                </c:pt>
                <c:pt idx="33">
                  <c:v>5.5262710423397378E-3</c:v>
                </c:pt>
                <c:pt idx="34">
                  <c:v>2.8746860173039352E-3</c:v>
                </c:pt>
                <c:pt idx="35">
                  <c:v>-9.7018197763648322E-3</c:v>
                </c:pt>
                <c:pt idx="36">
                  <c:v>8.7496865160085827E-3</c:v>
                </c:pt>
                <c:pt idx="37">
                  <c:v>7.1255522302978479E-3</c:v>
                </c:pt>
                <c:pt idx="38">
                  <c:v>5.8953135234919313E-3</c:v>
                </c:pt>
                <c:pt idx="39">
                  <c:v>6.6706522765174157E-3</c:v>
                </c:pt>
                <c:pt idx="40">
                  <c:v>-3.4584013050570962E-3</c:v>
                </c:pt>
                <c:pt idx="41">
                  <c:v>-3.6689393707768978E-4</c:v>
                </c:pt>
                <c:pt idx="42">
                  <c:v>-3.4869390086271681E-3</c:v>
                </c:pt>
                <c:pt idx="43">
                  <c:v>-1.1987892228848863E-3</c:v>
                </c:pt>
                <c:pt idx="44">
                  <c:v>-2.3897213866006916E-3</c:v>
                </c:pt>
                <c:pt idx="45">
                  <c:v>-9.3585340918027633E-3</c:v>
                </c:pt>
                <c:pt idx="46">
                  <c:v>-1.0796322737406378E-2</c:v>
                </c:pt>
                <c:pt idx="47">
                  <c:v>-9.2455809688757572E-3</c:v>
                </c:pt>
                <c:pt idx="48">
                  <c:v>-1.1966356881881269E-2</c:v>
                </c:pt>
                <c:pt idx="49">
                  <c:v>-8.4580351333767081E-3</c:v>
                </c:pt>
                <c:pt idx="50">
                  <c:v>6.8665377176015474E-3</c:v>
                </c:pt>
                <c:pt idx="51">
                  <c:v>-7.0166948947495767E-4</c:v>
                </c:pt>
                <c:pt idx="52">
                  <c:v>4.109910756223579E-3</c:v>
                </c:pt>
                <c:pt idx="53">
                  <c:v>-9.4393052671323387E-5</c:v>
                </c:pt>
                <c:pt idx="54">
                  <c:v>3.0933967876264129E-3</c:v>
                </c:pt>
                <c:pt idx="55">
                  <c:v>-1.2293771975117405E-3</c:v>
                </c:pt>
                <c:pt idx="56">
                  <c:v>3.7149526845553353E-3</c:v>
                </c:pt>
                <c:pt idx="57">
                  <c:v>1.9292436843340198E-3</c:v>
                </c:pt>
                <c:pt idx="58">
                  <c:v>1.6198986256989079E-3</c:v>
                </c:pt>
                <c:pt idx="59">
                  <c:v>3.6620173407291724E-3</c:v>
                </c:pt>
                <c:pt idx="60">
                  <c:v>-3.8109544076330355E-3</c:v>
                </c:pt>
                <c:pt idx="61">
                  <c:v>-2.0114364529754893E-3</c:v>
                </c:pt>
                <c:pt idx="62">
                  <c:v>-3.1711841081792616E-3</c:v>
                </c:pt>
                <c:pt idx="63">
                  <c:v>-2.8997008729625788E-3</c:v>
                </c:pt>
                <c:pt idx="64">
                  <c:v>-1.0922669985996577E-2</c:v>
                </c:pt>
                <c:pt idx="65">
                  <c:v>-1.1181850499305174E-2</c:v>
                </c:pt>
                <c:pt idx="66">
                  <c:v>-1.1848341232227487E-2</c:v>
                </c:pt>
                <c:pt idx="67">
                  <c:v>-1.5112540192926046E-2</c:v>
                </c:pt>
                <c:pt idx="68">
                  <c:v>-1.559497180303078E-2</c:v>
                </c:pt>
                <c:pt idx="69">
                  <c:v>-9.3326397601052602E-3</c:v>
                </c:pt>
                <c:pt idx="70">
                  <c:v>-1.5319389485585077E-2</c:v>
                </c:pt>
                <c:pt idx="71">
                  <c:v>-1.9222780316477207E-2</c:v>
                </c:pt>
                <c:pt idx="72">
                  <c:v>-2.1134858638328244E-2</c:v>
                </c:pt>
                <c:pt idx="73">
                  <c:v>-1.9180128129544474E-2</c:v>
                </c:pt>
                <c:pt idx="74">
                  <c:v>-1.5412070084360805E-2</c:v>
                </c:pt>
                <c:pt idx="75">
                  <c:v>-2.3288637967537051E-2</c:v>
                </c:pt>
                <c:pt idx="76">
                  <c:v>-2.3680198208500095E-2</c:v>
                </c:pt>
                <c:pt idx="77">
                  <c:v>-2.5401639732714091E-2</c:v>
                </c:pt>
                <c:pt idx="78">
                  <c:v>-2.1562945134829804E-2</c:v>
                </c:pt>
                <c:pt idx="79">
                  <c:v>-1.5411397265885004E-2</c:v>
                </c:pt>
                <c:pt idx="80">
                  <c:v>-2.5989367985823981E-2</c:v>
                </c:pt>
                <c:pt idx="81">
                  <c:v>-2.7208944156066398E-2</c:v>
                </c:pt>
                <c:pt idx="82">
                  <c:v>-2.9836973239003382E-2</c:v>
                </c:pt>
                <c:pt idx="83">
                  <c:v>-3.1103991456414366E-2</c:v>
                </c:pt>
                <c:pt idx="84">
                  <c:v>-1.9676269676269675E-2</c:v>
                </c:pt>
                <c:pt idx="85">
                  <c:v>-2.9702206449621973E-2</c:v>
                </c:pt>
                <c:pt idx="86">
                  <c:v>-2.4666608559226009E-2</c:v>
                </c:pt>
                <c:pt idx="87">
                  <c:v>-2.2841886680510234E-2</c:v>
                </c:pt>
                <c:pt idx="88">
                  <c:v>-2.4718077229752819E-2</c:v>
                </c:pt>
                <c:pt idx="89">
                  <c:v>-1.4927417145987401E-2</c:v>
                </c:pt>
                <c:pt idx="90">
                  <c:v>-5.5775075987841947E-2</c:v>
                </c:pt>
                <c:pt idx="91">
                  <c:v>-3.2780847145488026E-2</c:v>
                </c:pt>
                <c:pt idx="92">
                  <c:v>-6.0138248847926269E-2</c:v>
                </c:pt>
                <c:pt idx="93">
                  <c:v>-3.7249283667621778E-2</c:v>
                </c:pt>
                <c:pt idx="94">
                  <c:v>-5.4014598540145987E-2</c:v>
                </c:pt>
                <c:pt idx="95">
                  <c:v>-5.8215962441314557E-2</c:v>
                </c:pt>
                <c:pt idx="96">
                  <c:v>-4.6470588235294118E-2</c:v>
                </c:pt>
                <c:pt idx="97">
                  <c:v>-8.5039370078740156E-2</c:v>
                </c:pt>
                <c:pt idx="98">
                  <c:v>-7.192982456140351E-2</c:v>
                </c:pt>
                <c:pt idx="99">
                  <c:v>-1.5384615384615385E-2</c:v>
                </c:pt>
                <c:pt idx="100">
                  <c:v>2.5714285714285714E-2</c:v>
                </c:pt>
              </c:numCache>
            </c:numRef>
          </c:val>
          <c:smooth val="0"/>
          <c:extLst>
            <c:ext xmlns:c16="http://schemas.microsoft.com/office/drawing/2014/chart" uri="{C3380CC4-5D6E-409C-BE32-E72D297353CC}">
              <c16:uniqueId val="{00000001-BF28-4661-98A8-477E0F5040C1}"/>
            </c:ext>
          </c:extLst>
        </c:ser>
        <c:ser>
          <c:idx val="2"/>
          <c:order val="2"/>
          <c:tx>
            <c:strRef>
              <c:f>'B - working'!$D$110</c:f>
              <c:strCache>
                <c:ptCount val="1"/>
                <c:pt idx="0">
                  <c:v>2018</c:v>
                </c:pt>
              </c:strCache>
            </c:strRef>
          </c:tx>
          <c:spPr>
            <a:ln w="15875" cap="rnd">
              <a:solidFill>
                <a:srgbClr val="660066"/>
              </a:solidFill>
              <a:round/>
            </a:ln>
            <a:effectLst/>
          </c:spPr>
          <c:marker>
            <c:symbol val="none"/>
          </c:marker>
          <c:cat>
            <c:strRef>
              <c:f>'B - working'!$A$6:$A$106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working'!$G$6:$G$106</c:f>
              <c:numCache>
                <c:formatCode>0.0%</c:formatCode>
                <c:ptCount val="101"/>
                <c:pt idx="0">
                  <c:v>5.1416908705549883E-3</c:v>
                </c:pt>
                <c:pt idx="1">
                  <c:v>-8.256211359010791E-3</c:v>
                </c:pt>
                <c:pt idx="2">
                  <c:v>-3.8814135738577554E-3</c:v>
                </c:pt>
                <c:pt idx="3">
                  <c:v>-7.5623897151499871E-3</c:v>
                </c:pt>
                <c:pt idx="4">
                  <c:v>-2.3619511147693517E-3</c:v>
                </c:pt>
                <c:pt idx="5">
                  <c:v>3.8331532912848034E-4</c:v>
                </c:pt>
                <c:pt idx="6">
                  <c:v>2.4958118226264146E-3</c:v>
                </c:pt>
                <c:pt idx="7">
                  <c:v>-3.5339882639941977E-2</c:v>
                </c:pt>
                <c:pt idx="8">
                  <c:v>2.2176379577101599E-2</c:v>
                </c:pt>
                <c:pt idx="9">
                  <c:v>-8.4342994845705878E-3</c:v>
                </c:pt>
                <c:pt idx="10">
                  <c:v>2.3183146860195547E-3</c:v>
                </c:pt>
                <c:pt idx="11">
                  <c:v>6.9239420778855615E-3</c:v>
                </c:pt>
                <c:pt idx="12">
                  <c:v>-1.6084066051897919E-3</c:v>
                </c:pt>
                <c:pt idx="13">
                  <c:v>-2.0769567118495845E-3</c:v>
                </c:pt>
                <c:pt idx="14">
                  <c:v>1.1976047904191617E-2</c:v>
                </c:pt>
                <c:pt idx="15">
                  <c:v>1.1475908192734459E-2</c:v>
                </c:pt>
                <c:pt idx="16">
                  <c:v>8.5179526355996949E-3</c:v>
                </c:pt>
                <c:pt idx="17">
                  <c:v>-3.6503011498448621E-3</c:v>
                </c:pt>
                <c:pt idx="18">
                  <c:v>7.8543377365226704E-3</c:v>
                </c:pt>
                <c:pt idx="19">
                  <c:v>3.3367457930769721E-2</c:v>
                </c:pt>
                <c:pt idx="20">
                  <c:v>4.2752232074839261E-2</c:v>
                </c:pt>
                <c:pt idx="21">
                  <c:v>4.5876093845393491E-2</c:v>
                </c:pt>
                <c:pt idx="22">
                  <c:v>5.3140794223826712E-2</c:v>
                </c:pt>
                <c:pt idx="23">
                  <c:v>6.6869300911854099E-2</c:v>
                </c:pt>
                <c:pt idx="24">
                  <c:v>4.8959911833585897E-2</c:v>
                </c:pt>
                <c:pt idx="25">
                  <c:v>1.253066012583982E-2</c:v>
                </c:pt>
                <c:pt idx="26">
                  <c:v>-2.375542764818742E-2</c:v>
                </c:pt>
                <c:pt idx="27">
                  <c:v>-1.9556348801631821E-2</c:v>
                </c:pt>
                <c:pt idx="28">
                  <c:v>-8.656977205940752E-3</c:v>
                </c:pt>
                <c:pt idx="29">
                  <c:v>-1.416633505769996E-2</c:v>
                </c:pt>
                <c:pt idx="30">
                  <c:v>2.31981863236147E-3</c:v>
                </c:pt>
                <c:pt idx="31">
                  <c:v>1.763115197404002E-2</c:v>
                </c:pt>
                <c:pt idx="32">
                  <c:v>2.1201704936064898E-2</c:v>
                </c:pt>
                <c:pt idx="33">
                  <c:v>1.2821564285519014E-2</c:v>
                </c:pt>
                <c:pt idx="34">
                  <c:v>1.2239487859217689E-2</c:v>
                </c:pt>
                <c:pt idx="35">
                  <c:v>9.2878396040154618E-3</c:v>
                </c:pt>
                <c:pt idx="36">
                  <c:v>-2.6851522042907637E-3</c:v>
                </c:pt>
                <c:pt idx="37">
                  <c:v>1.6874112438392784E-2</c:v>
                </c:pt>
                <c:pt idx="38">
                  <c:v>1.4179358945214821E-2</c:v>
                </c:pt>
                <c:pt idx="39">
                  <c:v>1.1459106427193113E-2</c:v>
                </c:pt>
                <c:pt idx="40">
                  <c:v>1.3704227565613705E-2</c:v>
                </c:pt>
                <c:pt idx="41">
                  <c:v>4.1351914561083619E-3</c:v>
                </c:pt>
                <c:pt idx="42">
                  <c:v>6.194879306661784E-3</c:v>
                </c:pt>
                <c:pt idx="43">
                  <c:v>4.814491619775524E-3</c:v>
                </c:pt>
                <c:pt idx="44">
                  <c:v>4.3090550002992398E-3</c:v>
                </c:pt>
                <c:pt idx="45">
                  <c:v>2.725025283739746E-3</c:v>
                </c:pt>
                <c:pt idx="46">
                  <c:v>-1.7290160326941214E-3</c:v>
                </c:pt>
                <c:pt idx="47">
                  <c:v>-5.0808429694148274E-3</c:v>
                </c:pt>
                <c:pt idx="48">
                  <c:v>-1.1216478025899868E-3</c:v>
                </c:pt>
                <c:pt idx="49">
                  <c:v>-4.4879340788699235E-3</c:v>
                </c:pt>
                <c:pt idx="50">
                  <c:v>1.0850956089797691E-3</c:v>
                </c:pt>
                <c:pt idx="51">
                  <c:v>6.2235137425838477E-3</c:v>
                </c:pt>
                <c:pt idx="52">
                  <c:v>2.1811836556638069E-4</c:v>
                </c:pt>
                <c:pt idx="53">
                  <c:v>4.777257430635634E-3</c:v>
                </c:pt>
                <c:pt idx="54">
                  <c:v>2.1278104830129798E-3</c:v>
                </c:pt>
                <c:pt idx="55">
                  <c:v>4.3843972645173585E-3</c:v>
                </c:pt>
                <c:pt idx="56">
                  <c:v>2.2165849814053149E-4</c:v>
                </c:pt>
                <c:pt idx="57">
                  <c:v>5.1147673158809743E-3</c:v>
                </c:pt>
                <c:pt idx="58">
                  <c:v>1.6735526384603315E-3</c:v>
                </c:pt>
                <c:pt idx="59">
                  <c:v>4.9597186868554338E-3</c:v>
                </c:pt>
                <c:pt idx="60">
                  <c:v>4.1618247169148449E-3</c:v>
                </c:pt>
                <c:pt idx="61">
                  <c:v>-1.3698630136986301E-3</c:v>
                </c:pt>
                <c:pt idx="62">
                  <c:v>-1.7908206002137431E-3</c:v>
                </c:pt>
                <c:pt idx="63">
                  <c:v>-1.5369778795732627E-3</c:v>
                </c:pt>
                <c:pt idx="64">
                  <c:v>-2.4933050143134176E-3</c:v>
                </c:pt>
                <c:pt idx="65">
                  <c:v>-1.1309374214626791E-2</c:v>
                </c:pt>
                <c:pt idx="66">
                  <c:v>-1.3705335291238374E-2</c:v>
                </c:pt>
                <c:pt idx="67">
                  <c:v>-1.747163695299838E-2</c:v>
                </c:pt>
                <c:pt idx="68">
                  <c:v>-2.3818045748869292E-2</c:v>
                </c:pt>
                <c:pt idx="69">
                  <c:v>-2.3261750534477807E-2</c:v>
                </c:pt>
                <c:pt idx="70">
                  <c:v>-1.4720069710266704E-2</c:v>
                </c:pt>
                <c:pt idx="71">
                  <c:v>-2.0095309180685538E-2</c:v>
                </c:pt>
                <c:pt idx="72">
                  <c:v>-2.3670458038733477E-2</c:v>
                </c:pt>
                <c:pt idx="73">
                  <c:v>-2.5171717171717171E-2</c:v>
                </c:pt>
                <c:pt idx="74">
                  <c:v>-2.3161365555510877E-2</c:v>
                </c:pt>
                <c:pt idx="75">
                  <c:v>-1.8180301893086483E-2</c:v>
                </c:pt>
                <c:pt idx="76">
                  <c:v>-2.6009457984721717E-2</c:v>
                </c:pt>
                <c:pt idx="77">
                  <c:v>-2.6619343389529725E-2</c:v>
                </c:pt>
                <c:pt idx="78">
                  <c:v>-2.6725838264299803E-2</c:v>
                </c:pt>
                <c:pt idx="79">
                  <c:v>-2.2591055786076533E-2</c:v>
                </c:pt>
                <c:pt idx="80">
                  <c:v>-1.667649739932436E-2</c:v>
                </c:pt>
                <c:pt idx="81">
                  <c:v>-2.7579567334919015E-2</c:v>
                </c:pt>
                <c:pt idx="82">
                  <c:v>-2.8981992360395319E-2</c:v>
                </c:pt>
                <c:pt idx="83">
                  <c:v>-3.1606557377049177E-2</c:v>
                </c:pt>
                <c:pt idx="84">
                  <c:v>-3.2843560933448576E-2</c:v>
                </c:pt>
                <c:pt idx="85">
                  <c:v>-2.0786516853932586E-2</c:v>
                </c:pt>
                <c:pt idx="86">
                  <c:v>-3.1689240991566572E-2</c:v>
                </c:pt>
                <c:pt idx="87">
                  <c:v>-2.799922224382656E-2</c:v>
                </c:pt>
                <c:pt idx="88">
                  <c:v>-2.2404863769421302E-2</c:v>
                </c:pt>
                <c:pt idx="89">
                  <c:v>-2.4637681159420291E-2</c:v>
                </c:pt>
                <c:pt idx="90">
                  <c:v>-4.2367601246105918E-2</c:v>
                </c:pt>
                <c:pt idx="91">
                  <c:v>-5.6204379562043792E-2</c:v>
                </c:pt>
                <c:pt idx="92">
                  <c:v>-3.2579185520361993E-2</c:v>
                </c:pt>
                <c:pt idx="93">
                  <c:v>-6.1337209302325578E-2</c:v>
                </c:pt>
                <c:pt idx="94">
                  <c:v>-3.6900369003690037E-2</c:v>
                </c:pt>
                <c:pt idx="95">
                  <c:v>-6.183574879227053E-2</c:v>
                </c:pt>
                <c:pt idx="96">
                  <c:v>-6.3750000000000001E-2</c:v>
                </c:pt>
                <c:pt idx="97">
                  <c:v>-3.8524590163934426E-2</c:v>
                </c:pt>
                <c:pt idx="98">
                  <c:v>-9.662921348314607E-2</c:v>
                </c:pt>
                <c:pt idx="99">
                  <c:v>-7.6923076923076927E-2</c:v>
                </c:pt>
                <c:pt idx="100">
                  <c:v>-1.4925373134328358E-2</c:v>
                </c:pt>
              </c:numCache>
            </c:numRef>
          </c:val>
          <c:smooth val="0"/>
          <c:extLst>
            <c:ext xmlns:c16="http://schemas.microsoft.com/office/drawing/2014/chart" uri="{C3380CC4-5D6E-409C-BE32-E72D297353CC}">
              <c16:uniqueId val="{00000002-BF28-4661-98A8-477E0F5040C1}"/>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Percentage Difference ((ABPE - MYE) / MYE)
</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r>
              <a:rPr lang="en-GB"/>
              <a:t>Percentage difference between ABPE and MYE by age and sex, 2016</a:t>
            </a:r>
          </a:p>
        </c:rich>
      </c:tx>
      <c:layout>
        <c:manualLayout>
          <c:xMode val="edge"/>
          <c:yMode val="edge"/>
          <c:x val="0.17570132957785353"/>
          <c:y val="2.2310057092665789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4"/>
          <c:order val="0"/>
          <c:tx>
            <c:strRef>
              <c:f>'B - working'!$M$5</c:f>
              <c:strCache>
                <c:ptCount val="1"/>
                <c:pt idx="0">
                  <c:v>2016 Females</c:v>
                </c:pt>
              </c:strCache>
            </c:strRef>
          </c:tx>
          <c:spPr>
            <a:ln w="15875" cap="rnd" cmpd="sng">
              <a:solidFill>
                <a:srgbClr val="660066"/>
              </a:solidFill>
              <a:prstDash val="solid"/>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working'!$M$6:$M$106</c:f>
              <c:numCache>
                <c:formatCode>0.0%</c:formatCode>
                <c:ptCount val="101"/>
                <c:pt idx="0">
                  <c:v>-4.8473097430925838E-4</c:v>
                </c:pt>
                <c:pt idx="1">
                  <c:v>-1.6396416004643234E-2</c:v>
                </c:pt>
                <c:pt idx="2">
                  <c:v>-1.0076291924571757E-2</c:v>
                </c:pt>
                <c:pt idx="3">
                  <c:v>-9.1916923940499572E-3</c:v>
                </c:pt>
                <c:pt idx="4">
                  <c:v>-2.3766059311817588E-3</c:v>
                </c:pt>
                <c:pt idx="5">
                  <c:v>-4.1210795040116703E-2</c:v>
                </c:pt>
                <c:pt idx="6">
                  <c:v>1.944203777508231E-2</c:v>
                </c:pt>
                <c:pt idx="7">
                  <c:v>-1.2465047333490549E-2</c:v>
                </c:pt>
                <c:pt idx="8">
                  <c:v>-8.108655990269613E-4</c:v>
                </c:pt>
                <c:pt idx="9">
                  <c:v>3.0065082059988683E-3</c:v>
                </c:pt>
                <c:pt idx="10">
                  <c:v>-5.3604835228090375E-3</c:v>
                </c:pt>
                <c:pt idx="11">
                  <c:v>-5.0996074402905678E-3</c:v>
                </c:pt>
                <c:pt idx="12">
                  <c:v>6.7317401548300237E-3</c:v>
                </c:pt>
                <c:pt idx="13">
                  <c:v>5.5031146100049683E-3</c:v>
                </c:pt>
                <c:pt idx="14">
                  <c:v>3.6101083032490976E-3</c:v>
                </c:pt>
                <c:pt idx="15">
                  <c:v>-6.2401350805711556E-3</c:v>
                </c:pt>
                <c:pt idx="16">
                  <c:v>-1.0485070565613323E-2</c:v>
                </c:pt>
                <c:pt idx="17">
                  <c:v>-1.2856246951431956E-2</c:v>
                </c:pt>
                <c:pt idx="18">
                  <c:v>-1.0238678706905233E-2</c:v>
                </c:pt>
                <c:pt idx="19">
                  <c:v>2.1374698464075238E-3</c:v>
                </c:pt>
                <c:pt idx="20">
                  <c:v>-4.2809483038587582E-3</c:v>
                </c:pt>
                <c:pt idx="21">
                  <c:v>1.2570512269850814E-2</c:v>
                </c:pt>
                <c:pt idx="22">
                  <c:v>2.0956105083438894E-2</c:v>
                </c:pt>
                <c:pt idx="23">
                  <c:v>4.4112566766761445E-3</c:v>
                </c:pt>
                <c:pt idx="24">
                  <c:v>-2.5113808801213961E-2</c:v>
                </c:pt>
                <c:pt idx="25">
                  <c:v>-1.9983582166127955E-2</c:v>
                </c:pt>
                <c:pt idx="26">
                  <c:v>-1.3894074350632033E-2</c:v>
                </c:pt>
                <c:pt idx="27">
                  <c:v>-1.6694356610750843E-2</c:v>
                </c:pt>
                <c:pt idx="28">
                  <c:v>-7.1892640323783152E-4</c:v>
                </c:pt>
                <c:pt idx="29">
                  <c:v>1.6192894787143988E-2</c:v>
                </c:pt>
                <c:pt idx="30">
                  <c:v>2.1911964320341284E-2</c:v>
                </c:pt>
                <c:pt idx="31">
                  <c:v>2.3022692222956598E-2</c:v>
                </c:pt>
                <c:pt idx="32">
                  <c:v>2.5934053407050642E-2</c:v>
                </c:pt>
                <c:pt idx="33">
                  <c:v>1.0609411303641911E-2</c:v>
                </c:pt>
                <c:pt idx="34">
                  <c:v>-3.5454170674728597E-3</c:v>
                </c:pt>
                <c:pt idx="35">
                  <c:v>1.5271445752803961E-2</c:v>
                </c:pt>
                <c:pt idx="36">
                  <c:v>1.3487641091584512E-2</c:v>
                </c:pt>
                <c:pt idx="37">
                  <c:v>1.5027934629978191E-2</c:v>
                </c:pt>
                <c:pt idx="38">
                  <c:v>1.1938224425986167E-2</c:v>
                </c:pt>
                <c:pt idx="39">
                  <c:v>4.2479495474299905E-4</c:v>
                </c:pt>
                <c:pt idx="40">
                  <c:v>3.0960701367175525E-3</c:v>
                </c:pt>
                <c:pt idx="41">
                  <c:v>9.951749095295536E-4</c:v>
                </c:pt>
                <c:pt idx="42">
                  <c:v>1.8333734070690069E-3</c:v>
                </c:pt>
                <c:pt idx="43">
                  <c:v>-4.2215467747382638E-4</c:v>
                </c:pt>
                <c:pt idx="44">
                  <c:v>-6.1642577971303411E-3</c:v>
                </c:pt>
                <c:pt idx="45">
                  <c:v>-7.7183310362110014E-3</c:v>
                </c:pt>
                <c:pt idx="46">
                  <c:v>-4.8442200805670285E-3</c:v>
                </c:pt>
                <c:pt idx="47">
                  <c:v>-9.8281904855273151E-3</c:v>
                </c:pt>
                <c:pt idx="48">
                  <c:v>-7.0288616614110682E-3</c:v>
                </c:pt>
                <c:pt idx="49">
                  <c:v>-5.1985105662749652E-3</c:v>
                </c:pt>
                <c:pt idx="50">
                  <c:v>3.9380541663646684E-3</c:v>
                </c:pt>
                <c:pt idx="51">
                  <c:v>1.7352154950053933E-3</c:v>
                </c:pt>
                <c:pt idx="52">
                  <c:v>3.6992530807473905E-3</c:v>
                </c:pt>
                <c:pt idx="53">
                  <c:v>7.6081787922016163E-4</c:v>
                </c:pt>
                <c:pt idx="54">
                  <c:v>2.2591101070621746E-3</c:v>
                </c:pt>
                <c:pt idx="55">
                  <c:v>1.4772528105360676E-3</c:v>
                </c:pt>
                <c:pt idx="56">
                  <c:v>3.2008743851979077E-3</c:v>
                </c:pt>
                <c:pt idx="57">
                  <c:v>3.047113055707477E-3</c:v>
                </c:pt>
                <c:pt idx="58">
                  <c:v>1.6638488581166304E-3</c:v>
                </c:pt>
                <c:pt idx="59">
                  <c:v>8.3199290032725051E-5</c:v>
                </c:pt>
                <c:pt idx="60">
                  <c:v>-5.1801608425631777E-3</c:v>
                </c:pt>
                <c:pt idx="61">
                  <c:v>-3.2732250193417842E-4</c:v>
                </c:pt>
                <c:pt idx="62">
                  <c:v>-4.9087934064602143E-3</c:v>
                </c:pt>
                <c:pt idx="63">
                  <c:v>-1.1946288007408551E-2</c:v>
                </c:pt>
                <c:pt idx="64">
                  <c:v>-1.6056663034420871E-2</c:v>
                </c:pt>
                <c:pt idx="65">
                  <c:v>-1.8313390675088075E-2</c:v>
                </c:pt>
                <c:pt idx="66">
                  <c:v>-2.8076653721270772E-2</c:v>
                </c:pt>
                <c:pt idx="67">
                  <c:v>-2.4994552868303918E-2</c:v>
                </c:pt>
                <c:pt idx="68">
                  <c:v>-1.6645017067939461E-2</c:v>
                </c:pt>
                <c:pt idx="69">
                  <c:v>-2.0219461928368519E-2</c:v>
                </c:pt>
                <c:pt idx="70">
                  <c:v>-2.6655297694075777E-2</c:v>
                </c:pt>
                <c:pt idx="71">
                  <c:v>-2.5577140187643555E-2</c:v>
                </c:pt>
                <c:pt idx="72">
                  <c:v>-2.6261070465922218E-2</c:v>
                </c:pt>
                <c:pt idx="73">
                  <c:v>-1.9196516920641202E-2</c:v>
                </c:pt>
                <c:pt idx="74">
                  <c:v>-2.8468220521200654E-2</c:v>
                </c:pt>
                <c:pt idx="75">
                  <c:v>-2.5420595304122759E-2</c:v>
                </c:pt>
                <c:pt idx="76">
                  <c:v>-2.8030962304768012E-2</c:v>
                </c:pt>
                <c:pt idx="77">
                  <c:v>-2.4292073112984185E-2</c:v>
                </c:pt>
                <c:pt idx="78">
                  <c:v>-1.8527619422056222E-2</c:v>
                </c:pt>
                <c:pt idx="79">
                  <c:v>-2.8820375335120642E-2</c:v>
                </c:pt>
                <c:pt idx="80">
                  <c:v>-3.1810545710724544E-2</c:v>
                </c:pt>
                <c:pt idx="81">
                  <c:v>-3.2183106773556409E-2</c:v>
                </c:pt>
                <c:pt idx="82">
                  <c:v>-3.3197619793297842E-2</c:v>
                </c:pt>
                <c:pt idx="83">
                  <c:v>-2.055830583058306E-2</c:v>
                </c:pt>
                <c:pt idx="84">
                  <c:v>-3.2547539349049213E-2</c:v>
                </c:pt>
                <c:pt idx="85">
                  <c:v>-2.8632276384287742E-2</c:v>
                </c:pt>
                <c:pt idx="86">
                  <c:v>-2.6248115633590495E-2</c:v>
                </c:pt>
                <c:pt idx="87">
                  <c:v>-2.5967464888350004E-2</c:v>
                </c:pt>
                <c:pt idx="88">
                  <c:v>-1.9118869492934332E-2</c:v>
                </c:pt>
                <c:pt idx="89">
                  <c:v>-2.2782421137772985E-2</c:v>
                </c:pt>
                <c:pt idx="90">
                  <c:v>-4.5622119815668202E-2</c:v>
                </c:pt>
                <c:pt idx="91">
                  <c:v>-6.4083175803402642E-2</c:v>
                </c:pt>
                <c:pt idx="92">
                  <c:v>-4.4597701149425288E-2</c:v>
                </c:pt>
                <c:pt idx="93">
                  <c:v>-6.0057471264367814E-2</c:v>
                </c:pt>
                <c:pt idx="94">
                  <c:v>-6.2277580071174378E-2</c:v>
                </c:pt>
                <c:pt idx="95">
                  <c:v>-4.4493392070484583E-2</c:v>
                </c:pt>
                <c:pt idx="96">
                  <c:v>-7.6136363636363641E-2</c:v>
                </c:pt>
                <c:pt idx="97">
                  <c:v>-5.7142857142857141E-2</c:v>
                </c:pt>
                <c:pt idx="98">
                  <c:v>-3.1034482758620689E-2</c:v>
                </c:pt>
                <c:pt idx="99">
                  <c:v>-3.3333333333333333E-2</c:v>
                </c:pt>
                <c:pt idx="100">
                  <c:v>2.4324324324324326E-2</c:v>
                </c:pt>
              </c:numCache>
            </c:numRef>
          </c:val>
          <c:smooth val="0"/>
          <c:extLst>
            <c:ext xmlns:c16="http://schemas.microsoft.com/office/drawing/2014/chart" uri="{C3380CC4-5D6E-409C-BE32-E72D297353CC}">
              <c16:uniqueId val="{00000001-2179-40E2-A2B5-E5C9B16BC20F}"/>
            </c:ext>
          </c:extLst>
        </c:ser>
        <c:ser>
          <c:idx val="0"/>
          <c:order val="1"/>
          <c:tx>
            <c:strRef>
              <c:f>'B - working'!$L$5</c:f>
              <c:strCache>
                <c:ptCount val="1"/>
                <c:pt idx="0">
                  <c:v>2016 Males</c:v>
                </c:pt>
              </c:strCache>
            </c:strRef>
          </c:tx>
          <c:spPr>
            <a:ln w="15875" cap="rnd">
              <a:solidFill>
                <a:srgbClr val="1C655F"/>
              </a:solidFill>
              <a:prstDash val="sysDash"/>
              <a:round/>
            </a:ln>
            <a:effectLst/>
          </c:spPr>
          <c:marker>
            <c:symbol val="none"/>
          </c:marker>
          <c:cat>
            <c:strRef>
              <c:f>'B - working'!$K$6:$K$106</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'B - working'!$L$6:$L$106</c:f>
              <c:numCache>
                <c:formatCode>0.0%</c:formatCode>
                <c:ptCount val="101"/>
                <c:pt idx="0">
                  <c:v>1.1847928354880302E-3</c:v>
                </c:pt>
                <c:pt idx="1">
                  <c:v>-1.3957335355136644E-2</c:v>
                </c:pt>
                <c:pt idx="2">
                  <c:v>-1.085883514313919E-2</c:v>
                </c:pt>
                <c:pt idx="3">
                  <c:v>-7.6695371367061357E-3</c:v>
                </c:pt>
                <c:pt idx="4">
                  <c:v>-3.4844340237071771E-3</c:v>
                </c:pt>
                <c:pt idx="5">
                  <c:v>-3.4503535978181586E-2</c:v>
                </c:pt>
                <c:pt idx="6">
                  <c:v>1.6028851933480266E-2</c:v>
                </c:pt>
                <c:pt idx="7">
                  <c:v>1.9573940560467166E-3</c:v>
                </c:pt>
                <c:pt idx="8">
                  <c:v>-1.1443143922055842E-3</c:v>
                </c:pt>
                <c:pt idx="9">
                  <c:v>1.0549807263136538E-2</c:v>
                </c:pt>
                <c:pt idx="10">
                  <c:v>1.1443234620986198E-3</c:v>
                </c:pt>
                <c:pt idx="11">
                  <c:v>-1.1078414401938723E-3</c:v>
                </c:pt>
                <c:pt idx="12">
                  <c:v>3.4928027095681626E-3</c:v>
                </c:pt>
                <c:pt idx="13">
                  <c:v>4.333296610480702E-3</c:v>
                </c:pt>
                <c:pt idx="14">
                  <c:v>1.070782409629657E-3</c:v>
                </c:pt>
                <c:pt idx="15">
                  <c:v>-5.6745637679103417E-3</c:v>
                </c:pt>
                <c:pt idx="16">
                  <c:v>-1.6040955631399317E-2</c:v>
                </c:pt>
                <c:pt idx="17">
                  <c:v>-2.4076092341226592E-2</c:v>
                </c:pt>
                <c:pt idx="18">
                  <c:v>-2.053783454207047E-2</c:v>
                </c:pt>
                <c:pt idx="19">
                  <c:v>-2.0369985450010394E-2</c:v>
                </c:pt>
                <c:pt idx="20">
                  <c:v>-5.5637318558277783E-2</c:v>
                </c:pt>
                <c:pt idx="21">
                  <c:v>-3.7412935323383086E-2</c:v>
                </c:pt>
                <c:pt idx="22">
                  <c:v>-1.3678607870715093E-2</c:v>
                </c:pt>
                <c:pt idx="23">
                  <c:v>-2.323937919599902E-2</c:v>
                </c:pt>
                <c:pt idx="24">
                  <c:v>-3.5327767470624612E-2</c:v>
                </c:pt>
                <c:pt idx="25">
                  <c:v>-4.3047628797379264E-2</c:v>
                </c:pt>
                <c:pt idx="26">
                  <c:v>-3.3569234877820806E-2</c:v>
                </c:pt>
                <c:pt idx="27">
                  <c:v>-2.4823459651770793E-2</c:v>
                </c:pt>
                <c:pt idx="28">
                  <c:v>3.409367643477555E-3</c:v>
                </c:pt>
                <c:pt idx="29">
                  <c:v>3.030473406049702E-2</c:v>
                </c:pt>
                <c:pt idx="30">
                  <c:v>3.4200806383398653E-2</c:v>
                </c:pt>
                <c:pt idx="31">
                  <c:v>4.03462356933341E-2</c:v>
                </c:pt>
                <c:pt idx="32">
                  <c:v>4.9132776889836027E-2</c:v>
                </c:pt>
                <c:pt idx="33">
                  <c:v>3.2087447108603666E-2</c:v>
                </c:pt>
                <c:pt idx="34">
                  <c:v>3.6150207323483036E-2</c:v>
                </c:pt>
                <c:pt idx="35">
                  <c:v>4.9116371153230268E-2</c:v>
                </c:pt>
                <c:pt idx="36">
                  <c:v>5.0413934304620038E-2</c:v>
                </c:pt>
                <c:pt idx="37">
                  <c:v>4.6224867885561564E-2</c:v>
                </c:pt>
                <c:pt idx="38">
                  <c:v>4.1825726141078837E-2</c:v>
                </c:pt>
                <c:pt idx="39">
                  <c:v>2.7975736683350461E-2</c:v>
                </c:pt>
                <c:pt idx="40">
                  <c:v>3.1361097003555105E-2</c:v>
                </c:pt>
                <c:pt idx="41">
                  <c:v>3.7613860755462129E-2</c:v>
                </c:pt>
                <c:pt idx="42">
                  <c:v>3.2501396908176571E-2</c:v>
                </c:pt>
                <c:pt idx="43">
                  <c:v>3.0451635637516884E-2</c:v>
                </c:pt>
                <c:pt idx="44">
                  <c:v>3.0901311557929471E-2</c:v>
                </c:pt>
                <c:pt idx="45">
                  <c:v>4.4734844376965621E-2</c:v>
                </c:pt>
                <c:pt idx="46">
                  <c:v>4.6161015323044875E-2</c:v>
                </c:pt>
                <c:pt idx="47">
                  <c:v>4.2016585494274054E-2</c:v>
                </c:pt>
                <c:pt idx="48">
                  <c:v>3.4188476259439327E-2</c:v>
                </c:pt>
                <c:pt idx="49">
                  <c:v>3.1748045883666635E-2</c:v>
                </c:pt>
                <c:pt idx="50">
                  <c:v>7.6118056450573526E-2</c:v>
                </c:pt>
                <c:pt idx="51">
                  <c:v>4.9009178397367702E-2</c:v>
                </c:pt>
                <c:pt idx="52">
                  <c:v>6.1648165473992968E-2</c:v>
                </c:pt>
                <c:pt idx="53">
                  <c:v>3.9355360210164697E-2</c:v>
                </c:pt>
                <c:pt idx="54">
                  <c:v>4.711090639234352E-2</c:v>
                </c:pt>
                <c:pt idx="55">
                  <c:v>3.4235229155162895E-2</c:v>
                </c:pt>
                <c:pt idx="56">
                  <c:v>4.4110466062611903E-2</c:v>
                </c:pt>
                <c:pt idx="57">
                  <c:v>3.7606648811331696E-2</c:v>
                </c:pt>
                <c:pt idx="58">
                  <c:v>3.095711445612042E-2</c:v>
                </c:pt>
                <c:pt idx="59">
                  <c:v>2.5307260946625214E-2</c:v>
                </c:pt>
                <c:pt idx="60">
                  <c:v>2.3595809192158746E-2</c:v>
                </c:pt>
                <c:pt idx="61">
                  <c:v>2.376599634369287E-2</c:v>
                </c:pt>
                <c:pt idx="62">
                  <c:v>1.8556898255906642E-2</c:v>
                </c:pt>
                <c:pt idx="63">
                  <c:v>1.7690722997939896E-2</c:v>
                </c:pt>
                <c:pt idx="64">
                  <c:v>1.0637213254035684E-2</c:v>
                </c:pt>
                <c:pt idx="65">
                  <c:v>-1.3865873042713654E-3</c:v>
                </c:pt>
                <c:pt idx="66">
                  <c:v>-7.5839288121882162E-3</c:v>
                </c:pt>
                <c:pt idx="67">
                  <c:v>-7.5514192031265522E-3</c:v>
                </c:pt>
                <c:pt idx="68">
                  <c:v>-9.444947599948246E-3</c:v>
                </c:pt>
                <c:pt idx="69">
                  <c:v>-8.1821201050692911E-3</c:v>
                </c:pt>
                <c:pt idx="70">
                  <c:v>-1.9518490139936284E-2</c:v>
                </c:pt>
                <c:pt idx="71">
                  <c:v>-1.4302584962603332E-2</c:v>
                </c:pt>
                <c:pt idx="72">
                  <c:v>-1.8663119958812424E-2</c:v>
                </c:pt>
                <c:pt idx="73">
                  <c:v>-1.4214046822742474E-2</c:v>
                </c:pt>
                <c:pt idx="74">
                  <c:v>-1.3111030816084241E-2</c:v>
                </c:pt>
                <c:pt idx="75">
                  <c:v>-1.886145404663923E-2</c:v>
                </c:pt>
                <c:pt idx="76">
                  <c:v>-2.3405101403169915E-2</c:v>
                </c:pt>
                <c:pt idx="77">
                  <c:v>-2.3889975695061946E-2</c:v>
                </c:pt>
                <c:pt idx="78">
                  <c:v>-2.1905057399937946E-2</c:v>
                </c:pt>
                <c:pt idx="79">
                  <c:v>-2.2103658536585365E-2</c:v>
                </c:pt>
                <c:pt idx="80">
                  <c:v>-2.5394950538904473E-2</c:v>
                </c:pt>
                <c:pt idx="81">
                  <c:v>-3.1838960622343412E-2</c:v>
                </c:pt>
                <c:pt idx="82">
                  <c:v>-3.1025179856115109E-2</c:v>
                </c:pt>
                <c:pt idx="83">
                  <c:v>-2.3458646616541352E-2</c:v>
                </c:pt>
                <c:pt idx="84">
                  <c:v>-3.288967110328897E-2</c:v>
                </c:pt>
                <c:pt idx="85">
                  <c:v>-2.6095768938434252E-2</c:v>
                </c:pt>
                <c:pt idx="86">
                  <c:v>-2.8145443480906741E-2</c:v>
                </c:pt>
                <c:pt idx="87">
                  <c:v>-3.0168589174800354E-2</c:v>
                </c:pt>
                <c:pt idx="88">
                  <c:v>-2.1104625056129322E-2</c:v>
                </c:pt>
                <c:pt idx="89">
                  <c:v>-3.8863575448941305E-2</c:v>
                </c:pt>
                <c:pt idx="90">
                  <c:v>-8.1987577639751549E-2</c:v>
                </c:pt>
                <c:pt idx="91">
                  <c:v>-0.11666666666666667</c:v>
                </c:pt>
                <c:pt idx="92">
                  <c:v>-8.1720430107526887E-2</c:v>
                </c:pt>
                <c:pt idx="93">
                  <c:v>-0.10507246376811594</c:v>
                </c:pt>
                <c:pt idx="94">
                  <c:v>-9.3457943925233641E-2</c:v>
                </c:pt>
                <c:pt idx="95">
                  <c:v>-8.2894736842105257E-2</c:v>
                </c:pt>
                <c:pt idx="96">
                  <c:v>-0.10909090909090909</c:v>
                </c:pt>
                <c:pt idx="97">
                  <c:v>-0.104</c:v>
                </c:pt>
                <c:pt idx="98">
                  <c:v>-0.15333333333333332</c:v>
                </c:pt>
                <c:pt idx="99">
                  <c:v>-9.0909090909090912E-2</c:v>
                </c:pt>
                <c:pt idx="100">
                  <c:v>0.28000000000000003</c:v>
                </c:pt>
              </c:numCache>
            </c:numRef>
          </c:val>
          <c:smooth val="0"/>
          <c:extLst>
            <c:ext xmlns:c16="http://schemas.microsoft.com/office/drawing/2014/chart" uri="{C3380CC4-5D6E-409C-BE32-E72D297353CC}">
              <c16:uniqueId val="{00000000-2179-40E2-A2B5-E5C9B16BC20F}"/>
            </c:ext>
          </c:extLst>
        </c:ser>
        <c:dLbls>
          <c:showLegendKey val="0"/>
          <c:showVal val="0"/>
          <c:showCatName val="0"/>
          <c:showSerName val="0"/>
          <c:showPercent val="0"/>
          <c:showBubbleSize val="0"/>
        </c:dLbls>
        <c:smooth val="0"/>
        <c:axId val="150827296"/>
        <c:axId val="150828280"/>
      </c:lineChart>
      <c:catAx>
        <c:axId val="150827296"/>
        <c:scaling>
          <c:orientation val="minMax"/>
        </c:scaling>
        <c:delete val="0"/>
        <c:axPos val="b"/>
        <c:majorGridlines>
          <c:spPr>
            <a:ln w="9525" cap="flat" cmpd="sng" algn="ctr">
              <a:solidFill>
                <a:schemeClr val="tx1">
                  <a:alpha val="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a:t>Age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General" sourceLinked="1"/>
        <c:majorTickMark val="cross"/>
        <c:minorTickMark val="none"/>
        <c:tickLblPos val="low"/>
        <c:spPr>
          <a:noFill/>
          <a:ln w="9525" cap="flat" cmpd="sng" algn="ctr">
            <a:solidFill>
              <a:srgbClr val="1C655F"/>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8280"/>
        <c:crosses val="autoZero"/>
        <c:auto val="1"/>
        <c:lblAlgn val="ctr"/>
        <c:lblOffset val="100"/>
        <c:tickLblSkip val="10"/>
        <c:tickMarkSkip val="10"/>
        <c:noMultiLvlLbl val="0"/>
      </c:catAx>
      <c:valAx>
        <c:axId val="150828280"/>
        <c:scaling>
          <c:orientation val="minMax"/>
          <c:max val="0.1"/>
          <c:min val="-0.2"/>
        </c:scaling>
        <c:delete val="0"/>
        <c:axPos val="l"/>
        <c:majorGridlines>
          <c:spPr>
            <a:ln w="9525" cap="flat" cmpd="sng" algn="ctr">
              <a:solidFill>
                <a:schemeClr val="tx1">
                  <a:alpha val="5000"/>
                </a:schemeClr>
              </a:solidFill>
              <a:round/>
            </a:ln>
            <a:effectLst/>
          </c:spPr>
        </c:majorGridlines>
        <c:title>
          <c:tx>
            <c:rich>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r>
                  <a:rPr lang="en-GB"/>
                  <a:t>Percentage Difference ((ABPE - MYE) / MYE)</a:t>
                </a:r>
              </a:p>
              <a:p>
                <a:pPr algn="ctr" rtl="0">
                  <a:defRPr/>
                </a:pPr>
                <a:endParaRPr lang="en-US"/>
              </a:p>
            </c:rich>
          </c:tx>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5082729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rot="0" spcFirstLastPara="1" vertOverflow="ellipsis" vert="horz" wrap="square" lIns="0" tIns="0" rIns="0" bIns="0" anchor="ctr" anchorCtr="1"/>
          <a:lstStyle/>
          <a:p>
            <a:pPr algn="ctr">
              <a:defRPr>
                <a:solidFill>
                  <a:sysClr val="windowText" lastClr="000000"/>
                </a:solidFill>
              </a:defRPr>
            </a:pPr>
            <a:r>
              <a:rPr lang="en-US">
                <a:solidFill>
                  <a:sysClr val="windowText" lastClr="000000"/>
                </a:solidFill>
              </a:rPr>
              <a:t>Box plot of difference between APBE and MYE by sex and council area, 2016-2018 </a:t>
            </a:r>
          </a:p>
        </cx:rich>
      </cx:tx>
    </cx:title>
    <cx:plotArea>
      <cx:plotAreaRegion>
        <cx:plotSurface>
          <cx:spPr>
            <a:noFill/>
            <a:ln>
              <a:noFill/>
            </a:ln>
          </cx:spPr>
        </cx:plotSurface>
        <cx:series layoutId="boxWhisker" uniqueId="{2555515E-905D-492D-8A07-FF3AE7A689ED}" formatIdx="0">
          <cx:spPr>
            <a:solidFill>
              <a:srgbClr val="8ADED6"/>
            </a:solidFill>
            <a:ln w="9525">
              <a:solidFill>
                <a:schemeClr val="tx1"/>
              </a:solidFill>
            </a:ln>
          </cx:spPr>
          <cx:dataId val="0"/>
          <cx:layoutPr>
            <cx:visibility meanLine="0" meanMarker="0" nonoutliers="0" outliers="0"/>
            <cx:statistics quartileMethod="exclusive"/>
          </cx:layoutPr>
        </cx:series>
      </cx:plotAreaRegion>
      <cx:axis id="0">
        <cx:catScaling gapWidth="0.910000026"/>
        <cx:tickLabels/>
        <cx:txPr>
          <a:bodyPr rot="-60000000" spcFirstLastPara="1" vertOverflow="ellipsis" vert="horz" wrap="square" lIns="0" tIns="0" rIns="0" bIns="0" anchor="ctr" anchorCtr="1"/>
          <a:lstStyle/>
          <a:p>
            <a:pPr>
              <a:defRPr sz="1200">
                <a:solidFill>
                  <a:schemeClr val="tx1"/>
                </a:solidFill>
              </a:defRPr>
            </a:pPr>
            <a:endParaRPr lang="en-US" sz="1200">
              <a:solidFill>
                <a:schemeClr val="tx1"/>
              </a:solidFill>
            </a:endParaRPr>
          </a:p>
        </cx:txPr>
      </cx:axis>
      <cx:axis id="1">
        <cx:valScaling/>
        <cx:title>
          <cx:tx>
            <cx:rich>
              <a:bodyPr spcFirstLastPara="1" vertOverflow="ellipsis" wrap="square" lIns="0" tIns="0" rIns="0" bIns="0" anchor="ctr" anchorCtr="1"/>
              <a:lstStyle/>
              <a:p>
                <a:pPr rtl="0"/>
                <a:r>
                  <a:rPr lang="en-GB" sz="1200" b="0" i="0" baseline="0">
                    <a:solidFill>
                      <a:sysClr val="windowText" lastClr="000000"/>
                    </a:solidFill>
                    <a:effectLst/>
                    <a:latin typeface="+mn-lt"/>
                  </a:rPr>
                  <a:t>Percentage Difference ((ABPE - MYE) / MYE)</a:t>
                </a:r>
                <a:endParaRPr lang="en-GB" sz="1200">
                  <a:solidFill>
                    <a:sysClr val="windowText" lastClr="000000"/>
                  </a:solidFill>
                  <a:effectLst/>
                  <a:latin typeface="+mn-lt"/>
                </a:endParaRPr>
              </a:p>
            </cx:rich>
          </cx:tx>
        </cx:title>
        <cx:majorGridlines>
          <cx:spPr>
            <a:ln>
              <a:solidFill>
                <a:schemeClr val="tx1">
                  <a:alpha val="5000"/>
                </a:schemeClr>
              </a:solidFill>
            </a:ln>
          </cx:spPr>
        </cx:majorGridlines>
        <cx:tickLabels/>
        <cx:numFmt formatCode="0%" sourceLinked="0"/>
        <cx:txPr>
          <a:bodyPr rot="-60000000" spcFirstLastPara="1" vertOverflow="ellipsis" vert="horz" wrap="square" lIns="0" tIns="0" rIns="0" bIns="0" anchor="ctr" anchorCtr="1"/>
          <a:lstStyle/>
          <a:p>
            <a:pPr>
              <a:defRPr sz="1200">
                <a:solidFill>
                  <a:sysClr val="windowText" lastClr="000000"/>
                </a:solidFill>
              </a:defRPr>
            </a:pPr>
            <a:endParaRPr lang="en-US" sz="1200">
              <a:solidFill>
                <a:sysClr val="windowText" lastClr="000000"/>
              </a:solidFill>
            </a:endParaRPr>
          </a:p>
        </cx:txPr>
      </cx:axis>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rot="-60000000" vert="horz"/>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rot="-60000000" vert="horz"/>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rot="0" vert="horz"/>
  </cs:title>
  <cs:trendline>
    <cs:lnRef idx="0"/>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bodyPr rot="-60000000" vert="horz"/>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microsoft.com/office/2014/relationships/chartEx" Target="../charts/chartEx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117475</xdr:rowOff>
    </xdr:from>
    <xdr:to>
      <xdr:col>8</xdr:col>
      <xdr:colOff>95250</xdr:colOff>
      <xdr:row>22</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0.13983</cdr:x>
      <cdr:y>0.19521</cdr:y>
    </cdr:from>
    <cdr:to>
      <cdr:x>0.28511</cdr:x>
      <cdr:y>0.33078</cdr:y>
    </cdr:to>
    <cdr:sp macro="" textlink="">
      <cdr:nvSpPr>
        <cdr:cNvPr id="4" name="TextBox 5"/>
        <cdr:cNvSpPr txBox="1"/>
      </cdr:nvSpPr>
      <cdr:spPr>
        <a:xfrm xmlns:a="http://schemas.openxmlformats.org/drawingml/2006/main">
          <a:off x="1069961" y="888981"/>
          <a:ext cx="1111646"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0.22448</cdr:x>
      <cdr:y>0.63654</cdr:y>
    </cdr:from>
    <cdr:to>
      <cdr:x>0.36975</cdr:x>
      <cdr:y>0.7721</cdr:y>
    </cdr:to>
    <cdr:sp macro="" textlink="">
      <cdr:nvSpPr>
        <cdr:cNvPr id="5" name="TextBox 5"/>
        <cdr:cNvSpPr txBox="1"/>
      </cdr:nvSpPr>
      <cdr:spPr>
        <a:xfrm xmlns:a="http://schemas.openxmlformats.org/drawingml/2006/main">
          <a:off x="1717661" y="2898789"/>
          <a:ext cx="1111570" cy="61734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1.xml><?xml version="1.0" encoding="utf-8"?>
<c:userShapes xmlns:c="http://schemas.openxmlformats.org/drawingml/2006/chart">
  <cdr:relSizeAnchor xmlns:cdr="http://schemas.openxmlformats.org/drawingml/2006/chartDrawing">
    <cdr:from>
      <cdr:x>0.13859</cdr:x>
      <cdr:y>0.20148</cdr:y>
    </cdr:from>
    <cdr:to>
      <cdr:x>0.28386</cdr:x>
      <cdr:y>0.33705</cdr:y>
    </cdr:to>
    <cdr:sp macro="" textlink="">
      <cdr:nvSpPr>
        <cdr:cNvPr id="4" name="TextBox 5"/>
        <cdr:cNvSpPr txBox="1"/>
      </cdr:nvSpPr>
      <cdr:spPr>
        <a:xfrm xmlns:a="http://schemas.openxmlformats.org/drawingml/2006/main">
          <a:off x="1060470" y="917556"/>
          <a:ext cx="1111570"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0.39626</cdr:x>
      <cdr:y>0.5215</cdr:y>
    </cdr:from>
    <cdr:to>
      <cdr:x>0.54154</cdr:x>
      <cdr:y>0.65707</cdr:y>
    </cdr:to>
    <cdr:sp macro="" textlink="">
      <cdr:nvSpPr>
        <cdr:cNvPr id="5" name="TextBox 5"/>
        <cdr:cNvSpPr txBox="1"/>
      </cdr:nvSpPr>
      <cdr:spPr>
        <a:xfrm xmlns:a="http://schemas.openxmlformats.org/drawingml/2006/main">
          <a:off x="3032105" y="2374900"/>
          <a:ext cx="1111647" cy="6173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19050</xdr:colOff>
      <xdr:row>1</xdr:row>
      <xdr:rowOff>47623</xdr:rowOff>
    </xdr:from>
    <xdr:to>
      <xdr:col>14</xdr:col>
      <xdr:colOff>427050</xdr:colOff>
      <xdr:row>54</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1</xdr:row>
      <xdr:rowOff>47623</xdr:rowOff>
    </xdr:from>
    <xdr:to>
      <xdr:col>29</xdr:col>
      <xdr:colOff>483750</xdr:colOff>
      <xdr:row>56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180975</xdr:colOff>
      <xdr:row>53</xdr:row>
      <xdr:rowOff>47625</xdr:rowOff>
    </xdr:from>
    <xdr:to>
      <xdr:col>11</xdr:col>
      <xdr:colOff>345175</xdr:colOff>
      <xdr:row>58</xdr:row>
      <xdr:rowOff>40749</xdr:rowOff>
    </xdr:to>
    <xdr:sp macro="" textlink="">
      <xdr:nvSpPr>
        <xdr:cNvPr id="4" name="TextBox 1"/>
        <xdr:cNvSpPr txBox="1"/>
      </xdr:nvSpPr>
      <xdr:spPr>
        <a:xfrm>
          <a:off x="3838575" y="10153650"/>
          <a:ext cx="3212200" cy="9456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b="0" i="0">
              <a:effectLst/>
              <a:latin typeface="+mn-lt"/>
              <a:ea typeface="+mn-ea"/>
              <a:cs typeface="+mn-cs"/>
            </a:rPr>
            <a:t>Note that the 2017 ABPE estimates for Fife</a:t>
          </a:r>
        </a:p>
        <a:p>
          <a:r>
            <a:rPr lang="en-GB" sz="1200" b="0" i="0">
              <a:effectLst/>
              <a:latin typeface="+mn-lt"/>
              <a:ea typeface="+mn-ea"/>
              <a:cs typeface="+mn-cs"/>
            </a:rPr>
            <a:t>are affected by a clerical issue with ER data.  </a:t>
          </a:r>
        </a:p>
        <a:p>
          <a:r>
            <a:rPr lang="en-GB" sz="1200" b="0" i="0">
              <a:effectLst/>
              <a:latin typeface="+mn-lt"/>
              <a:ea typeface="+mn-ea"/>
              <a:cs typeface="+mn-cs"/>
            </a:rPr>
            <a:t>See the accompanying QAAD document for</a:t>
          </a:r>
        </a:p>
        <a:p>
          <a:r>
            <a:rPr lang="en-GB" sz="1200" b="0" i="0">
              <a:effectLst/>
              <a:latin typeface="+mn-lt"/>
              <a:ea typeface="+mn-ea"/>
              <a:cs typeface="+mn-cs"/>
            </a:rPr>
            <a:t>further</a:t>
          </a:r>
          <a:r>
            <a:rPr lang="en-GB" sz="1200" b="0" i="0" baseline="0">
              <a:effectLst/>
              <a:latin typeface="+mn-lt"/>
              <a:ea typeface="+mn-ea"/>
              <a:cs typeface="+mn-cs"/>
            </a:rPr>
            <a:t> </a:t>
          </a:r>
          <a:r>
            <a:rPr lang="en-GB" sz="1200" b="0" i="0">
              <a:effectLst/>
              <a:latin typeface="+mn-lt"/>
              <a:ea typeface="+mn-ea"/>
              <a:cs typeface="+mn-cs"/>
            </a:rPr>
            <a:t>information</a:t>
          </a:r>
          <a:endParaRPr lang="en-GB" sz="1200"/>
        </a:p>
      </xdr:txBody>
    </xdr:sp>
    <xdr:clientData/>
  </xdr:twoCellAnchor>
  <xdr:twoCellAnchor>
    <xdr:from>
      <xdr:col>20</xdr:col>
      <xdr:colOff>581025</xdr:colOff>
      <xdr:row>53</xdr:row>
      <xdr:rowOff>152400</xdr:rowOff>
    </xdr:from>
    <xdr:to>
      <xdr:col>26</xdr:col>
      <xdr:colOff>135625</xdr:colOff>
      <xdr:row>58</xdr:row>
      <xdr:rowOff>145524</xdr:rowOff>
    </xdr:to>
    <xdr:sp macro="" textlink="">
      <xdr:nvSpPr>
        <xdr:cNvPr id="5" name="TextBox 1"/>
        <xdr:cNvSpPr txBox="1"/>
      </xdr:nvSpPr>
      <xdr:spPr>
        <a:xfrm>
          <a:off x="12773025" y="10258425"/>
          <a:ext cx="3212200" cy="9456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b="0" i="0">
              <a:effectLst/>
              <a:latin typeface="+mn-lt"/>
              <a:ea typeface="+mn-ea"/>
              <a:cs typeface="+mn-cs"/>
            </a:rPr>
            <a:t>Note that the 2017 ABPE estimates for Fife</a:t>
          </a:r>
        </a:p>
        <a:p>
          <a:r>
            <a:rPr lang="en-GB" sz="1200" b="0" i="0">
              <a:effectLst/>
              <a:latin typeface="+mn-lt"/>
              <a:ea typeface="+mn-ea"/>
              <a:cs typeface="+mn-cs"/>
            </a:rPr>
            <a:t>are affected by a clerical issue with ER data.  </a:t>
          </a:r>
        </a:p>
        <a:p>
          <a:r>
            <a:rPr lang="en-GB" sz="1200" b="0" i="0">
              <a:effectLst/>
              <a:latin typeface="+mn-lt"/>
              <a:ea typeface="+mn-ea"/>
              <a:cs typeface="+mn-cs"/>
            </a:rPr>
            <a:t>See the accompanying QAAD document for</a:t>
          </a:r>
        </a:p>
        <a:p>
          <a:r>
            <a:rPr lang="en-GB" sz="1200" b="0" i="0">
              <a:effectLst/>
              <a:latin typeface="+mn-lt"/>
              <a:ea typeface="+mn-ea"/>
              <a:cs typeface="+mn-cs"/>
            </a:rPr>
            <a:t>further</a:t>
          </a:r>
          <a:r>
            <a:rPr lang="en-GB" sz="1200" b="0" i="0" baseline="0">
              <a:effectLst/>
              <a:latin typeface="+mn-lt"/>
              <a:ea typeface="+mn-ea"/>
              <a:cs typeface="+mn-cs"/>
            </a:rPr>
            <a:t> </a:t>
          </a:r>
          <a:r>
            <a:rPr lang="en-GB" sz="1200" b="0" i="0">
              <a:effectLst/>
              <a:latin typeface="+mn-lt"/>
              <a:ea typeface="+mn-ea"/>
              <a:cs typeface="+mn-cs"/>
            </a:rPr>
            <a:t>information</a:t>
          </a:r>
          <a:endParaRPr lang="en-GB" sz="12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0.22181</cdr:x>
      <cdr:y>0.19631</cdr:y>
    </cdr:from>
    <cdr:to>
      <cdr:x>0.34609</cdr:x>
      <cdr:y>0.28647</cdr:y>
    </cdr:to>
    <cdr:sp macro="" textlink="">
      <cdr:nvSpPr>
        <cdr:cNvPr id="2" name="TextBox 5"/>
        <cdr:cNvSpPr txBox="1"/>
      </cdr:nvSpPr>
      <cdr:spPr>
        <a:xfrm xmlns:a="http://schemas.openxmlformats.org/drawingml/2006/main">
          <a:off x="1983548" y="1740670"/>
          <a:ext cx="1111362" cy="7994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0.74495</cdr:x>
      <cdr:y>0.69386</cdr:y>
    </cdr:from>
    <cdr:to>
      <cdr:x>0.86923</cdr:x>
      <cdr:y>0.78402</cdr:y>
    </cdr:to>
    <cdr:sp macro="" textlink="">
      <cdr:nvSpPr>
        <cdr:cNvPr id="3" name="TextBox 5"/>
        <cdr:cNvSpPr txBox="1"/>
      </cdr:nvSpPr>
      <cdr:spPr>
        <a:xfrm xmlns:a="http://schemas.openxmlformats.org/drawingml/2006/main">
          <a:off x="6661644" y="6152338"/>
          <a:ext cx="1111362" cy="79943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latin typeface="+mn-lt"/>
              <a:cs typeface="Arial" panose="020B0604020202020204" pitchFamily="34" charset="0"/>
            </a:rPr>
            <a:t>ABPE higher</a:t>
          </a:r>
        </a:p>
        <a:p xmlns:a="http://schemas.openxmlformats.org/drawingml/2006/main">
          <a:pPr algn="l"/>
          <a:r>
            <a:rPr lang="en-GB" sz="1200">
              <a:latin typeface="+mn-lt"/>
              <a:cs typeface="Arial" panose="020B0604020202020204" pitchFamily="34" charset="0"/>
            </a:rPr>
            <a:t> than MYE</a:t>
          </a:r>
        </a:p>
        <a:p xmlns:a="http://schemas.openxmlformats.org/drawingml/2006/main">
          <a:endParaRPr lang="en-GB" sz="1000"/>
        </a:p>
      </cdr:txBody>
    </cdr:sp>
  </cdr:relSizeAnchor>
</c:userShapes>
</file>

<file path=xl/drawings/drawing14.xml><?xml version="1.0" encoding="utf-8"?>
<c:userShapes xmlns:c="http://schemas.openxmlformats.org/drawingml/2006/chart">
  <cdr:relSizeAnchor xmlns:cdr="http://schemas.openxmlformats.org/drawingml/2006/chartDrawing">
    <cdr:from>
      <cdr:x>0.7868</cdr:x>
      <cdr:y>0.69825</cdr:y>
    </cdr:from>
    <cdr:to>
      <cdr:x>0.91066</cdr:x>
      <cdr:y>0.78841</cdr:y>
    </cdr:to>
    <cdr:sp macro="" textlink="">
      <cdr:nvSpPr>
        <cdr:cNvPr id="2" name="TextBox 5"/>
        <cdr:cNvSpPr txBox="1"/>
      </cdr:nvSpPr>
      <cdr:spPr>
        <a:xfrm xmlns:a="http://schemas.openxmlformats.org/drawingml/2006/main">
          <a:off x="7035546" y="6191947"/>
          <a:ext cx="1107550" cy="7995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latin typeface="+mn-lt"/>
              <a:cs typeface="Arial" panose="020B0604020202020204" pitchFamily="34" charset="0"/>
            </a:rPr>
            <a:t>ABPE higher</a:t>
          </a:r>
        </a:p>
        <a:p xmlns:a="http://schemas.openxmlformats.org/drawingml/2006/main">
          <a:pPr algn="l"/>
          <a:r>
            <a:rPr lang="en-GB" sz="1200">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0.21354</cdr:x>
      <cdr:y>0.19707</cdr:y>
    </cdr:from>
    <cdr:to>
      <cdr:x>0.3374</cdr:x>
      <cdr:y>0.28723</cdr:y>
    </cdr:to>
    <cdr:sp macro="" textlink="">
      <cdr:nvSpPr>
        <cdr:cNvPr id="3" name="TextBox 5"/>
        <cdr:cNvSpPr txBox="1"/>
      </cdr:nvSpPr>
      <cdr:spPr>
        <a:xfrm xmlns:a="http://schemas.openxmlformats.org/drawingml/2006/main">
          <a:off x="1909437" y="1747587"/>
          <a:ext cx="1107550" cy="7995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latin typeface="+mn-lt"/>
              <a:cs typeface="Arial" panose="020B0604020202020204" pitchFamily="34" charset="0"/>
            </a:rPr>
            <a:t>ABPE lower</a:t>
          </a:r>
        </a:p>
        <a:p xmlns:a="http://schemas.openxmlformats.org/drawingml/2006/main">
          <a:pPr algn="l"/>
          <a:r>
            <a:rPr lang="en-GB" sz="1200">
              <a:latin typeface="+mn-lt"/>
              <a:cs typeface="Arial" panose="020B0604020202020204" pitchFamily="34" charset="0"/>
            </a:rPr>
            <a:t> than MYE</a:t>
          </a:r>
        </a:p>
        <a:p xmlns:a="http://schemas.openxmlformats.org/drawingml/2006/main">
          <a:endParaRPr lang="en-GB" sz="10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88900</xdr:rowOff>
    </xdr:from>
    <xdr:to>
      <xdr:col>11</xdr:col>
      <xdr:colOff>386024</xdr:colOff>
      <xdr:row>24</xdr:row>
      <xdr:rowOff>70900</xdr:rowOff>
    </xdr:to>
    <mc:AlternateContent xmlns:mc="http://schemas.openxmlformats.org/markup-compatibility/2006">
      <mc:Choice xmlns:cx1="http://schemas.microsoft.com/office/drawing/2015/9/8/chartex" Requires="cx1">
        <xdr:graphicFrame macro="">
          <xdr:nvGraphicFramePr>
            <xdr:cNvPr id="4" name="Chart 3"/>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561974</xdr:colOff>
      <xdr:row>5</xdr:row>
      <xdr:rowOff>165100</xdr:rowOff>
    </xdr:from>
    <xdr:to>
      <xdr:col>8</xdr:col>
      <xdr:colOff>426373</xdr:colOff>
      <xdr:row>7</xdr:row>
      <xdr:rowOff>133343</xdr:rowOff>
    </xdr:to>
    <xdr:sp macro="" textlink="">
      <xdr:nvSpPr>
        <xdr:cNvPr id="10" name="TextBox 5"/>
        <xdr:cNvSpPr txBox="1"/>
      </xdr:nvSpPr>
      <xdr:spPr>
        <a:xfrm>
          <a:off x="5165724" y="1098550"/>
          <a:ext cx="1121699" cy="34289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GB" sz="1100">
              <a:solidFill>
                <a:sysClr val="windowText" lastClr="000000"/>
              </a:solidFill>
              <a:latin typeface="+mn-lt"/>
              <a:cs typeface="Arial" panose="020B0604020202020204" pitchFamily="34" charset="0"/>
            </a:rPr>
            <a:t>ABPE higher</a:t>
          </a:r>
        </a:p>
        <a:p>
          <a:pPr algn="l"/>
          <a:r>
            <a:rPr lang="en-GB" sz="1100">
              <a:solidFill>
                <a:sysClr val="windowText" lastClr="000000"/>
              </a:solidFill>
              <a:latin typeface="+mn-lt"/>
              <a:cs typeface="Arial" panose="020B0604020202020204" pitchFamily="34" charset="0"/>
            </a:rPr>
            <a:t> than MYE</a:t>
          </a:r>
        </a:p>
        <a:p>
          <a:endParaRPr lang="en-GB" sz="1000"/>
        </a:p>
      </xdr:txBody>
    </xdr:sp>
    <xdr:clientData/>
  </xdr:twoCellAnchor>
  <xdr:twoCellAnchor>
    <xdr:from>
      <xdr:col>2</xdr:col>
      <xdr:colOff>244474</xdr:colOff>
      <xdr:row>18</xdr:row>
      <xdr:rowOff>111125</xdr:rowOff>
    </xdr:from>
    <xdr:to>
      <xdr:col>4</xdr:col>
      <xdr:colOff>83473</xdr:colOff>
      <xdr:row>21</xdr:row>
      <xdr:rowOff>34918</xdr:rowOff>
    </xdr:to>
    <xdr:sp macro="" textlink="">
      <xdr:nvSpPr>
        <xdr:cNvPr id="11" name="TextBox 5"/>
        <xdr:cNvSpPr txBox="1"/>
      </xdr:nvSpPr>
      <xdr:spPr>
        <a:xfrm>
          <a:off x="1527174" y="3444875"/>
          <a:ext cx="1121699" cy="47624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lang="en-GB" sz="1200">
              <a:solidFill>
                <a:sysClr val="windowText" lastClr="000000"/>
              </a:solidFill>
              <a:latin typeface="+mn-lt"/>
              <a:cs typeface="Arial" panose="020B0604020202020204" pitchFamily="34" charset="0"/>
            </a:rPr>
            <a:t>ABPE lower</a:t>
          </a:r>
        </a:p>
        <a:p>
          <a:pPr algn="l"/>
          <a:r>
            <a:rPr lang="en-GB" sz="1200">
              <a:solidFill>
                <a:sysClr val="windowText" lastClr="000000"/>
              </a:solidFill>
              <a:latin typeface="+mn-lt"/>
              <a:cs typeface="Arial" panose="020B0604020202020204" pitchFamily="34" charset="0"/>
            </a:rPr>
            <a:t> than MYE</a:t>
          </a:r>
        </a:p>
        <a:p>
          <a:endParaRPr lang="en-GB"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581024</xdr:colOff>
      <xdr:row>195</xdr:row>
      <xdr:rowOff>95250</xdr:rowOff>
    </xdr:from>
    <xdr:to>
      <xdr:col>13</xdr:col>
      <xdr:colOff>304800</xdr:colOff>
      <xdr:row>220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1</xdr:row>
      <xdr:rowOff>47625</xdr:rowOff>
    </xdr:from>
    <xdr:to>
      <xdr:col>11</xdr:col>
      <xdr:colOff>487816</xdr:colOff>
      <xdr:row>46</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180975</xdr:colOff>
      <xdr:row>44</xdr:row>
      <xdr:rowOff>123825</xdr:rowOff>
    </xdr:from>
    <xdr:to>
      <xdr:col>8</xdr:col>
      <xdr:colOff>440425</xdr:colOff>
      <xdr:row>49</xdr:row>
      <xdr:rowOff>116949</xdr:rowOff>
    </xdr:to>
    <xdr:sp macro="" textlink="">
      <xdr:nvSpPr>
        <xdr:cNvPr id="4" name="TextBox 1"/>
        <xdr:cNvSpPr txBox="1"/>
      </xdr:nvSpPr>
      <xdr:spPr>
        <a:xfrm>
          <a:off x="3171825" y="8524875"/>
          <a:ext cx="3212200" cy="9456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b="0" i="0">
              <a:effectLst/>
              <a:latin typeface="+mn-lt"/>
              <a:ea typeface="+mn-ea"/>
              <a:cs typeface="+mn-cs"/>
            </a:rPr>
            <a:t>Note that the 2017 ABPE estimates for Fife</a:t>
          </a:r>
        </a:p>
        <a:p>
          <a:r>
            <a:rPr lang="en-GB" sz="1200" b="0" i="0">
              <a:effectLst/>
              <a:latin typeface="+mn-lt"/>
              <a:ea typeface="+mn-ea"/>
              <a:cs typeface="+mn-cs"/>
            </a:rPr>
            <a:t>are affected by a clerical issue with ER data.  </a:t>
          </a:r>
        </a:p>
        <a:p>
          <a:r>
            <a:rPr lang="en-GB" sz="1200" b="0" i="0">
              <a:effectLst/>
              <a:latin typeface="+mn-lt"/>
              <a:ea typeface="+mn-ea"/>
              <a:cs typeface="+mn-cs"/>
            </a:rPr>
            <a:t>See the accompanying QAAD document for</a:t>
          </a:r>
        </a:p>
        <a:p>
          <a:r>
            <a:rPr lang="en-GB" sz="1200" b="0" i="0">
              <a:effectLst/>
              <a:latin typeface="+mn-lt"/>
              <a:ea typeface="+mn-ea"/>
              <a:cs typeface="+mn-cs"/>
            </a:rPr>
            <a:t>further</a:t>
          </a:r>
          <a:r>
            <a:rPr lang="en-GB" sz="1200" b="0" i="0" baseline="0">
              <a:effectLst/>
              <a:latin typeface="+mn-lt"/>
              <a:ea typeface="+mn-ea"/>
              <a:cs typeface="+mn-cs"/>
            </a:rPr>
            <a:t> </a:t>
          </a:r>
          <a:r>
            <a:rPr lang="en-GB" sz="1200" b="0" i="0">
              <a:effectLst/>
              <a:latin typeface="+mn-lt"/>
              <a:ea typeface="+mn-ea"/>
              <a:cs typeface="+mn-cs"/>
            </a:rPr>
            <a:t>information</a:t>
          </a:r>
          <a:endParaRPr lang="en-GB" sz="12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42862</xdr:colOff>
      <xdr:row>1</xdr:row>
      <xdr:rowOff>161925</xdr:rowOff>
    </xdr:from>
    <xdr:to>
      <xdr:col>12</xdr:col>
      <xdr:colOff>381262</xdr:colOff>
      <xdr:row>25</xdr:row>
      <xdr:rowOff>143925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0.14478</cdr:x>
      <cdr:y>0.18684</cdr:y>
    </cdr:from>
    <cdr:to>
      <cdr:x>0.29002</cdr:x>
      <cdr:y>0.32241</cdr:y>
    </cdr:to>
    <cdr:sp macro="" textlink="">
      <cdr:nvSpPr>
        <cdr:cNvPr id="4" name="TextBox 5"/>
        <cdr:cNvSpPr txBox="1"/>
      </cdr:nvSpPr>
      <cdr:spPr>
        <a:xfrm xmlns:a="http://schemas.openxmlformats.org/drawingml/2006/main">
          <a:off x="1108082" y="850873"/>
          <a:ext cx="1111608"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0.74961</cdr:x>
      <cdr:y>0.70764</cdr:y>
    </cdr:from>
    <cdr:to>
      <cdr:x>0.89484</cdr:x>
      <cdr:y>0.84322</cdr:y>
    </cdr:to>
    <cdr:sp macro="" textlink="">
      <cdr:nvSpPr>
        <cdr:cNvPr id="5" name="TextBox 5"/>
        <cdr:cNvSpPr txBox="1"/>
      </cdr:nvSpPr>
      <cdr:spPr>
        <a:xfrm xmlns:a="http://schemas.openxmlformats.org/drawingml/2006/main">
          <a:off x="5737250" y="3222603"/>
          <a:ext cx="1111532" cy="6174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19.xml><?xml version="1.0" encoding="utf-8"?>
<xdr:wsDr xmlns:xdr="http://schemas.openxmlformats.org/drawingml/2006/spreadsheetDrawing" xmlns:a="http://schemas.openxmlformats.org/drawingml/2006/main">
  <xdr:twoCellAnchor>
    <xdr:from>
      <xdr:col>12</xdr:col>
      <xdr:colOff>232682</xdr:colOff>
      <xdr:row>1</xdr:row>
      <xdr:rowOff>133349</xdr:rowOff>
    </xdr:from>
    <xdr:to>
      <xdr:col>24</xdr:col>
      <xdr:colOff>571082</xdr:colOff>
      <xdr:row>25</xdr:row>
      <xdr:rowOff>115349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133349</xdr:rowOff>
    </xdr:from>
    <xdr:to>
      <xdr:col>12</xdr:col>
      <xdr:colOff>338400</xdr:colOff>
      <xdr:row>25</xdr:row>
      <xdr:rowOff>115349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12</xdr:col>
      <xdr:colOff>336552</xdr:colOff>
      <xdr:row>25</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228600</xdr:colOff>
      <xdr:row>1</xdr:row>
      <xdr:rowOff>152400</xdr:rowOff>
    </xdr:from>
    <xdr:to>
      <xdr:col>26</xdr:col>
      <xdr:colOff>565152</xdr:colOff>
      <xdr:row>25</xdr:row>
      <xdr:rowOff>133351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28575</xdr:rowOff>
    </xdr:from>
    <xdr:to>
      <xdr:col>12</xdr:col>
      <xdr:colOff>336552</xdr:colOff>
      <xdr:row>49</xdr:row>
      <xdr:rowOff>9526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0.1413</cdr:x>
      <cdr:y>0.15903</cdr:y>
    </cdr:from>
    <cdr:to>
      <cdr:x>0.28371</cdr:x>
      <cdr:y>0.26779</cdr:y>
    </cdr:to>
    <cdr:sp macro="" textlink="">
      <cdr:nvSpPr>
        <cdr:cNvPr id="4" name="TextBox 5"/>
        <cdr:cNvSpPr txBox="1"/>
      </cdr:nvSpPr>
      <cdr:spPr>
        <a:xfrm xmlns:a="http://schemas.openxmlformats.org/drawingml/2006/main">
          <a:off x="1081464" y="724243"/>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0.75052</cdr:x>
      <cdr:y>0.62929</cdr:y>
    </cdr:from>
    <cdr:to>
      <cdr:x>0.89292</cdr:x>
      <cdr:y>0.73805</cdr:y>
    </cdr:to>
    <cdr:sp macro="" textlink="">
      <cdr:nvSpPr>
        <cdr:cNvPr id="5" name="TextBox 5"/>
        <cdr:cNvSpPr txBox="1"/>
      </cdr:nvSpPr>
      <cdr:spPr>
        <a:xfrm xmlns:a="http://schemas.openxmlformats.org/drawingml/2006/main">
          <a:off x="5744213" y="2865772"/>
          <a:ext cx="1089873"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1.xml><?xml version="1.0" encoding="utf-8"?>
<c:userShapes xmlns:c="http://schemas.openxmlformats.org/drawingml/2006/chart">
  <cdr:relSizeAnchor xmlns:cdr="http://schemas.openxmlformats.org/drawingml/2006/chartDrawing">
    <cdr:from>
      <cdr:x>0.18235</cdr:x>
      <cdr:y>0.25564</cdr:y>
    </cdr:from>
    <cdr:to>
      <cdr:x>0.32475</cdr:x>
      <cdr:y>0.36439</cdr:y>
    </cdr:to>
    <cdr:sp macro="" textlink="">
      <cdr:nvSpPr>
        <cdr:cNvPr id="4" name="TextBox 5"/>
        <cdr:cNvSpPr txBox="1"/>
      </cdr:nvSpPr>
      <cdr:spPr>
        <a:xfrm xmlns:a="http://schemas.openxmlformats.org/drawingml/2006/main">
          <a:off x="1395634" y="1164202"/>
          <a:ext cx="1089873" cy="4952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0.56254</cdr:x>
      <cdr:y>0.65609</cdr:y>
    </cdr:from>
    <cdr:to>
      <cdr:x>0.70494</cdr:x>
      <cdr:y>0.76484</cdr:y>
    </cdr:to>
    <cdr:sp macro="" textlink="">
      <cdr:nvSpPr>
        <cdr:cNvPr id="5" name="TextBox 5"/>
        <cdr:cNvSpPr txBox="1"/>
      </cdr:nvSpPr>
      <cdr:spPr>
        <a:xfrm xmlns:a="http://schemas.openxmlformats.org/drawingml/2006/main">
          <a:off x="4305428" y="2987840"/>
          <a:ext cx="1089872" cy="4952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161925</xdr:rowOff>
    </xdr:from>
    <xdr:to>
      <xdr:col>12</xdr:col>
      <xdr:colOff>338400</xdr:colOff>
      <xdr:row>25</xdr:row>
      <xdr:rowOff>143925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0</xdr:rowOff>
    </xdr:from>
    <xdr:to>
      <xdr:col>12</xdr:col>
      <xdr:colOff>338400</xdr:colOff>
      <xdr:row>52</xdr:row>
      <xdr:rowOff>166150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280988</xdr:colOff>
      <xdr:row>1</xdr:row>
      <xdr:rowOff>161925</xdr:rowOff>
    </xdr:from>
    <xdr:to>
      <xdr:col>26</xdr:col>
      <xdr:colOff>9788</xdr:colOff>
      <xdr:row>25</xdr:row>
      <xdr:rowOff>137575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151</xdr:row>
      <xdr:rowOff>0</xdr:rowOff>
    </xdr:from>
    <xdr:to>
      <xdr:col>15</xdr:col>
      <xdr:colOff>338400</xdr:colOff>
      <xdr:row>174</xdr:row>
      <xdr:rowOff>166150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0.23563</cdr:x>
      <cdr:y>0.36463</cdr:y>
    </cdr:from>
    <cdr:to>
      <cdr:x>0.37804</cdr:x>
      <cdr:y>0.47339</cdr:y>
    </cdr:to>
    <cdr:sp macro="" textlink="">
      <cdr:nvSpPr>
        <cdr:cNvPr id="7" name="TextBox 5"/>
        <cdr:cNvSpPr txBox="1"/>
      </cdr:nvSpPr>
      <cdr:spPr>
        <a:xfrm xmlns:a="http://schemas.openxmlformats.org/drawingml/2006/main">
          <a:off x="1803424" y="1660526"/>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0.54054</cdr:x>
      <cdr:y>0.79131</cdr:y>
    </cdr:from>
    <cdr:to>
      <cdr:x>0.68295</cdr:x>
      <cdr:y>0.90007</cdr:y>
    </cdr:to>
    <cdr:sp macro="" textlink="">
      <cdr:nvSpPr>
        <cdr:cNvPr id="9" name="TextBox 5"/>
        <cdr:cNvSpPr txBox="1"/>
      </cdr:nvSpPr>
      <cdr:spPr>
        <a:xfrm xmlns:a="http://schemas.openxmlformats.org/drawingml/2006/main">
          <a:off x="4137056" y="3603636"/>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4.xml><?xml version="1.0" encoding="utf-8"?>
<c:userShapes xmlns:c="http://schemas.openxmlformats.org/drawingml/2006/chart">
  <cdr:relSizeAnchor xmlns:cdr="http://schemas.openxmlformats.org/drawingml/2006/chartDrawing">
    <cdr:from>
      <cdr:x>0.23688</cdr:x>
      <cdr:y>0.25605</cdr:y>
    </cdr:from>
    <cdr:to>
      <cdr:x>0.37929</cdr:x>
      <cdr:y>0.36481</cdr:y>
    </cdr:to>
    <cdr:sp macro="" textlink="">
      <cdr:nvSpPr>
        <cdr:cNvPr id="7" name="TextBox 5"/>
        <cdr:cNvSpPr txBox="1"/>
      </cdr:nvSpPr>
      <cdr:spPr>
        <a:xfrm xmlns:a="http://schemas.openxmlformats.org/drawingml/2006/main">
          <a:off x="1812949" y="1164438"/>
          <a:ext cx="1089949"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0.4661</cdr:x>
      <cdr:y>0.7872</cdr:y>
    </cdr:from>
    <cdr:to>
      <cdr:x>0.60851</cdr:x>
      <cdr:y>0.89596</cdr:y>
    </cdr:to>
    <cdr:sp macro="" textlink="">
      <cdr:nvSpPr>
        <cdr:cNvPr id="9" name="TextBox 5"/>
        <cdr:cNvSpPr txBox="1"/>
      </cdr:nvSpPr>
      <cdr:spPr>
        <a:xfrm xmlns:a="http://schemas.openxmlformats.org/drawingml/2006/main">
          <a:off x="3567355" y="3579920"/>
          <a:ext cx="1089950"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5.xml><?xml version="1.0" encoding="utf-8"?>
<c:userShapes xmlns:c="http://schemas.openxmlformats.org/drawingml/2006/chart">
  <cdr:relSizeAnchor xmlns:cdr="http://schemas.openxmlformats.org/drawingml/2006/chartDrawing">
    <cdr:from>
      <cdr:x>0.23936</cdr:x>
      <cdr:y>0.37753</cdr:y>
    </cdr:from>
    <cdr:to>
      <cdr:x>0.38177</cdr:x>
      <cdr:y>0.48629</cdr:y>
    </cdr:to>
    <cdr:sp macro="" textlink="">
      <cdr:nvSpPr>
        <cdr:cNvPr id="7" name="TextBox 5"/>
        <cdr:cNvSpPr txBox="1"/>
      </cdr:nvSpPr>
      <cdr:spPr>
        <a:xfrm xmlns:a="http://schemas.openxmlformats.org/drawingml/2006/main">
          <a:off x="1831999" y="1716888"/>
          <a:ext cx="1089949" cy="4946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0.54225</cdr:x>
      <cdr:y>0.79232</cdr:y>
    </cdr:from>
    <cdr:to>
      <cdr:x>0.68466</cdr:x>
      <cdr:y>0.90108</cdr:y>
    </cdr:to>
    <cdr:sp macro="" textlink="">
      <cdr:nvSpPr>
        <cdr:cNvPr id="9" name="TextBox 5"/>
        <cdr:cNvSpPr txBox="1"/>
      </cdr:nvSpPr>
      <cdr:spPr>
        <a:xfrm xmlns:a="http://schemas.openxmlformats.org/drawingml/2006/main">
          <a:off x="4150202" y="3603184"/>
          <a:ext cx="1089950" cy="49460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26.xml><?xml version="1.0" encoding="utf-8"?>
<c:userShapes xmlns:c="http://schemas.openxmlformats.org/drawingml/2006/chart">
  <cdr:relSizeAnchor xmlns:cdr="http://schemas.openxmlformats.org/drawingml/2006/chartDrawing">
    <cdr:from>
      <cdr:x>0.81184</cdr:x>
      <cdr:y>0.1241</cdr:y>
    </cdr:from>
    <cdr:to>
      <cdr:x>0.95425</cdr:x>
      <cdr:y>0.23286</cdr:y>
    </cdr:to>
    <cdr:sp macro="" textlink="">
      <cdr:nvSpPr>
        <cdr:cNvPr id="7" name="TextBox 5"/>
        <cdr:cNvSpPr txBox="1"/>
      </cdr:nvSpPr>
      <cdr:spPr>
        <a:xfrm xmlns:a="http://schemas.openxmlformats.org/drawingml/2006/main">
          <a:off x="6213475" y="565150"/>
          <a:ext cx="1089949" cy="49529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000">
              <a:solidFill>
                <a:srgbClr val="595959"/>
              </a:solidFill>
              <a:latin typeface="+mn-lt"/>
              <a:cs typeface="Arial" panose="020B0604020202020204" pitchFamily="34" charset="0"/>
            </a:rPr>
            <a:t>ABPE higher</a:t>
          </a:r>
        </a:p>
        <a:p xmlns:a="http://schemas.openxmlformats.org/drawingml/2006/main">
          <a:pPr algn="l"/>
          <a:r>
            <a:rPr lang="en-GB" sz="1000">
              <a:solidFill>
                <a:srgbClr val="595959"/>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0.15124</cdr:x>
      <cdr:y>0.73484</cdr:y>
    </cdr:from>
    <cdr:to>
      <cdr:x>0.29365</cdr:x>
      <cdr:y>0.8436</cdr:y>
    </cdr:to>
    <cdr:sp macro="" textlink="">
      <cdr:nvSpPr>
        <cdr:cNvPr id="9" name="TextBox 5"/>
        <cdr:cNvSpPr txBox="1"/>
      </cdr:nvSpPr>
      <cdr:spPr>
        <a:xfrm xmlns:a="http://schemas.openxmlformats.org/drawingml/2006/main">
          <a:off x="1215166" y="3234472"/>
          <a:ext cx="1144207" cy="47871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000">
              <a:solidFill>
                <a:srgbClr val="595959"/>
              </a:solidFill>
              <a:latin typeface="+mn-lt"/>
              <a:cs typeface="Arial" panose="020B0604020202020204" pitchFamily="34" charset="0"/>
            </a:rPr>
            <a:t>ABPE lower</a:t>
          </a:r>
        </a:p>
        <a:p xmlns:a="http://schemas.openxmlformats.org/drawingml/2006/main">
          <a:pPr algn="l"/>
          <a:r>
            <a:rPr lang="en-GB" sz="1000">
              <a:solidFill>
                <a:srgbClr val="595959"/>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180975</xdr:rowOff>
    </xdr:from>
    <xdr:to>
      <xdr:col>12</xdr:col>
      <xdr:colOff>336552</xdr:colOff>
      <xdr:row>25</xdr:row>
      <xdr:rowOff>162975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180975</xdr:rowOff>
    </xdr:from>
    <xdr:to>
      <xdr:col>12</xdr:col>
      <xdr:colOff>336552</xdr:colOff>
      <xdr:row>25</xdr:row>
      <xdr:rowOff>171451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571500</xdr:colOff>
      <xdr:row>2</xdr:row>
      <xdr:rowOff>23812</xdr:rowOff>
    </xdr:from>
    <xdr:to>
      <xdr:col>25</xdr:col>
      <xdr:colOff>300300</xdr:colOff>
      <xdr:row>26</xdr:row>
      <xdr:rowOff>5812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23812</xdr:rowOff>
    </xdr:from>
    <xdr:to>
      <xdr:col>12</xdr:col>
      <xdr:colOff>338400</xdr:colOff>
      <xdr:row>26</xdr:row>
      <xdr:rowOff>5812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0.21353</cdr:x>
      <cdr:y>0.19908</cdr:y>
    </cdr:from>
    <cdr:to>
      <cdr:x>0.35877</cdr:x>
      <cdr:y>0.33465</cdr:y>
    </cdr:to>
    <cdr:sp macro="" textlink="">
      <cdr:nvSpPr>
        <cdr:cNvPr id="2" name="TextBox 5"/>
        <cdr:cNvSpPr txBox="1"/>
      </cdr:nvSpPr>
      <cdr:spPr>
        <a:xfrm xmlns:a="http://schemas.openxmlformats.org/drawingml/2006/main">
          <a:off x="1634290" y="906612"/>
          <a:ext cx="1111609"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0.21353</cdr:x>
      <cdr:y>0.63026</cdr:y>
    </cdr:from>
    <cdr:to>
      <cdr:x>0.35878</cdr:x>
      <cdr:y>0.76582</cdr:y>
    </cdr:to>
    <cdr:sp macro="" textlink="">
      <cdr:nvSpPr>
        <cdr:cNvPr id="4" name="TextBox 5"/>
        <cdr:cNvSpPr txBox="1"/>
      </cdr:nvSpPr>
      <cdr:spPr>
        <a:xfrm xmlns:a="http://schemas.openxmlformats.org/drawingml/2006/main">
          <a:off x="1634290" y="2870217"/>
          <a:ext cx="1111686" cy="61734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7.xml><?xml version="1.0" encoding="utf-8"?>
<c:userShapes xmlns:c="http://schemas.openxmlformats.org/drawingml/2006/chart">
  <cdr:relSizeAnchor xmlns:cdr="http://schemas.openxmlformats.org/drawingml/2006/chartDrawing">
    <cdr:from>
      <cdr:x>0.40827</cdr:x>
      <cdr:y>0.18475</cdr:y>
    </cdr:from>
    <cdr:to>
      <cdr:x>0.55346</cdr:x>
      <cdr:y>0.32032</cdr:y>
    </cdr:to>
    <cdr:sp macro="" textlink="">
      <cdr:nvSpPr>
        <cdr:cNvPr id="4" name="TextBox 5"/>
        <cdr:cNvSpPr txBox="1"/>
      </cdr:nvSpPr>
      <cdr:spPr>
        <a:xfrm xmlns:a="http://schemas.openxmlformats.org/drawingml/2006/main">
          <a:off x="3124760" y="841370"/>
          <a:ext cx="1111226"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0.40827</cdr:x>
      <cdr:y>0.5215</cdr:y>
    </cdr:from>
    <cdr:to>
      <cdr:x>0.55347</cdr:x>
      <cdr:y>0.65707</cdr:y>
    </cdr:to>
    <cdr:sp macro="" textlink="">
      <cdr:nvSpPr>
        <cdr:cNvPr id="5" name="TextBox 5"/>
        <cdr:cNvSpPr txBox="1"/>
      </cdr:nvSpPr>
      <cdr:spPr>
        <a:xfrm xmlns:a="http://schemas.openxmlformats.org/drawingml/2006/main">
          <a:off x="3124760" y="2374900"/>
          <a:ext cx="1111303"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12</xdr:col>
      <xdr:colOff>336552</xdr:colOff>
      <xdr:row>25</xdr:row>
      <xdr:rowOff>182025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xdr:row>
      <xdr:rowOff>9525</xdr:rowOff>
    </xdr:from>
    <xdr:to>
      <xdr:col>25</xdr:col>
      <xdr:colOff>488952</xdr:colOff>
      <xdr:row>25</xdr:row>
      <xdr:rowOff>182025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152400</xdr:rowOff>
    </xdr:from>
    <xdr:to>
      <xdr:col>12</xdr:col>
      <xdr:colOff>336552</xdr:colOff>
      <xdr:row>49</xdr:row>
      <xdr:rowOff>134400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0.24441</cdr:x>
      <cdr:y>0.18684</cdr:y>
    </cdr:from>
    <cdr:to>
      <cdr:x>0.38968</cdr:x>
      <cdr:y>0.32241</cdr:y>
    </cdr:to>
    <cdr:sp macro="" textlink="">
      <cdr:nvSpPr>
        <cdr:cNvPr id="4" name="TextBox 5"/>
        <cdr:cNvSpPr txBox="1"/>
      </cdr:nvSpPr>
      <cdr:spPr>
        <a:xfrm xmlns:a="http://schemas.openxmlformats.org/drawingml/2006/main">
          <a:off x="1870130" y="850888"/>
          <a:ext cx="1111570" cy="61738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higher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dr:relSizeAnchor xmlns:cdr="http://schemas.openxmlformats.org/drawingml/2006/chartDrawing">
    <cdr:from>
      <cdr:x>0.24564</cdr:x>
      <cdr:y>0.63235</cdr:y>
    </cdr:from>
    <cdr:to>
      <cdr:x>0.39092</cdr:x>
      <cdr:y>0.76792</cdr:y>
    </cdr:to>
    <cdr:sp macro="" textlink="">
      <cdr:nvSpPr>
        <cdr:cNvPr id="5" name="TextBox 5"/>
        <cdr:cNvSpPr txBox="1"/>
      </cdr:nvSpPr>
      <cdr:spPr>
        <a:xfrm xmlns:a="http://schemas.openxmlformats.org/drawingml/2006/main">
          <a:off x="1879588" y="2879741"/>
          <a:ext cx="1111647" cy="6173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1200">
              <a:solidFill>
                <a:sysClr val="windowText" lastClr="000000"/>
              </a:solidFill>
              <a:latin typeface="+mn-lt"/>
              <a:cs typeface="Arial" panose="020B0604020202020204" pitchFamily="34" charset="0"/>
            </a:rPr>
            <a:t>ABPE lower</a:t>
          </a:r>
        </a:p>
        <a:p xmlns:a="http://schemas.openxmlformats.org/drawingml/2006/main">
          <a:pPr algn="l"/>
          <a:r>
            <a:rPr lang="en-GB" sz="1200">
              <a:solidFill>
                <a:sysClr val="windowText" lastClr="000000"/>
              </a:solidFill>
              <a:latin typeface="+mn-lt"/>
              <a:cs typeface="Arial" panose="020B0604020202020204" pitchFamily="34" charset="0"/>
            </a:rPr>
            <a:t> than MYE</a:t>
          </a:r>
        </a:p>
        <a:p xmlns:a="http://schemas.openxmlformats.org/drawingml/2006/main">
          <a:endParaRPr lang="en-GB" sz="10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mid-year-population-estimate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nrscotland.gov.uk/files/statistics/admin-pop-est-16-18-research/16-18-admin-based-population-estimates-interactive-charts.xls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files/statistics/admin-pop-est-16-18-research/16-18-admin-based-population-estimates-interactive-charts.xlsm"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1" Type="http://schemas.openxmlformats.org/officeDocument/2006/relationships/hyperlink" Target="https://www.nrscotland.gov.uk/files/statistics/admin-pop-est-16-18-research/16-18-admin-based-population-estimates-interactive-charts.xlsm"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mid-year-population-estimates"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rscotland.gov.uk/statistics-and-data/statistics/statistics-by-theme/population/population-estimates/mid-year-population-estimates" TargetMode="External"/><Relationship Id="rId1"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s>
</file>

<file path=xl/worksheets/_rels/sheet2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rscotland.gov.uk/files/statistics/admin-pop-est-16-18-research/16-18-admin-based-population-estimates-interactive-charts.xls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5"/>
  <sheetViews>
    <sheetView showGridLines="0" tabSelected="1" workbookViewId="0"/>
  </sheetViews>
  <sheetFormatPr defaultColWidth="12" defaultRowHeight="15"/>
  <cols>
    <col min="1" max="1" width="12" style="101"/>
    <col min="2" max="2" width="16.7109375" style="101" bestFit="1" customWidth="1"/>
    <col min="3" max="3" width="41.42578125" style="101" customWidth="1"/>
    <col min="4" max="16384" width="12" style="101"/>
  </cols>
  <sheetData>
    <row r="1" spans="1:11" ht="18" customHeight="1">
      <c r="A1" s="247" t="s">
        <v>220</v>
      </c>
      <c r="B1" s="247"/>
      <c r="C1" s="247"/>
      <c r="D1" s="247"/>
      <c r="E1" s="247"/>
      <c r="F1" s="110"/>
    </row>
    <row r="2" spans="1:11" ht="15" customHeight="1">
      <c r="A2" s="140"/>
      <c r="B2" s="140"/>
      <c r="C2" s="140"/>
      <c r="D2" s="140"/>
      <c r="E2" s="140"/>
      <c r="F2" s="110"/>
    </row>
    <row r="3" spans="1:11" ht="35.450000000000003" customHeight="1">
      <c r="A3" s="274" t="s">
        <v>219</v>
      </c>
      <c r="B3" s="274"/>
      <c r="C3" s="274"/>
      <c r="D3" s="274"/>
      <c r="E3" s="274"/>
      <c r="F3" s="274"/>
      <c r="G3" s="274"/>
      <c r="H3" s="274"/>
      <c r="I3" s="105"/>
    </row>
    <row r="4" spans="1:11" ht="13.5" customHeight="1">
      <c r="A4" s="141"/>
      <c r="B4" s="109"/>
      <c r="C4" s="109"/>
      <c r="D4" s="109"/>
      <c r="E4" s="109"/>
      <c r="F4" s="109"/>
      <c r="G4" s="109"/>
      <c r="H4" s="109"/>
      <c r="I4" s="105"/>
    </row>
    <row r="5" spans="1:11">
      <c r="A5" s="108" t="s">
        <v>218</v>
      </c>
      <c r="B5" s="108"/>
      <c r="C5" s="105"/>
      <c r="D5" s="105"/>
      <c r="E5" s="105"/>
      <c r="F5" s="105"/>
      <c r="G5" s="105"/>
      <c r="H5" s="105"/>
      <c r="I5" s="105"/>
      <c r="J5" s="105"/>
    </row>
    <row r="6" spans="1:11">
      <c r="A6" s="106" t="s">
        <v>319</v>
      </c>
      <c r="B6" s="108"/>
      <c r="C6" s="105"/>
      <c r="D6" s="105"/>
      <c r="E6" s="105"/>
      <c r="F6" s="105"/>
      <c r="G6" s="105"/>
      <c r="H6" s="105"/>
      <c r="I6" s="105"/>
      <c r="J6" s="105"/>
    </row>
    <row r="7" spans="1:11">
      <c r="A7" s="108" t="s">
        <v>326</v>
      </c>
      <c r="B7" s="108" t="s">
        <v>254</v>
      </c>
      <c r="C7" s="108" t="s">
        <v>253</v>
      </c>
      <c r="D7" s="105"/>
      <c r="E7" s="105"/>
      <c r="F7" s="105"/>
      <c r="G7" s="105"/>
      <c r="H7" s="105"/>
      <c r="I7" s="105"/>
      <c r="J7" s="105"/>
    </row>
    <row r="8" spans="1:11">
      <c r="A8" s="108"/>
      <c r="B8" s="108"/>
      <c r="C8" s="108"/>
      <c r="D8" s="105"/>
      <c r="E8" s="105"/>
      <c r="F8" s="105"/>
      <c r="G8" s="105"/>
      <c r="H8" s="105"/>
      <c r="I8" s="105"/>
      <c r="J8" s="105"/>
    </row>
    <row r="9" spans="1:11" s="260" customFormat="1" ht="12.75">
      <c r="A9" s="266" t="s">
        <v>0</v>
      </c>
    </row>
    <row r="10" spans="1:11">
      <c r="A10" s="105" t="s">
        <v>327</v>
      </c>
      <c r="B10" s="105" t="s">
        <v>299</v>
      </c>
      <c r="C10" s="106" t="s">
        <v>251</v>
      </c>
      <c r="D10" s="105"/>
      <c r="E10" s="105"/>
      <c r="F10" s="105"/>
      <c r="G10" s="105"/>
      <c r="H10" s="105"/>
      <c r="I10" s="105"/>
      <c r="J10" s="156"/>
    </row>
    <row r="11" spans="1:11">
      <c r="A11" s="105" t="s">
        <v>327</v>
      </c>
      <c r="B11" s="105" t="s">
        <v>300</v>
      </c>
      <c r="C11" s="106" t="s">
        <v>262</v>
      </c>
      <c r="D11" s="105"/>
      <c r="E11" s="105"/>
      <c r="F11" s="105"/>
      <c r="G11" s="105"/>
      <c r="H11" s="105"/>
      <c r="I11" s="105"/>
      <c r="J11" s="156"/>
    </row>
    <row r="12" spans="1:11">
      <c r="A12" s="105" t="s">
        <v>255</v>
      </c>
      <c r="B12" s="105" t="s">
        <v>301</v>
      </c>
      <c r="C12" s="106" t="s">
        <v>267</v>
      </c>
      <c r="D12" s="156"/>
      <c r="E12" s="156"/>
      <c r="F12" s="156"/>
      <c r="G12" s="156"/>
      <c r="H12" s="156"/>
      <c r="I12" s="156"/>
      <c r="J12" s="156"/>
      <c r="K12" s="107"/>
    </row>
    <row r="13" spans="1:11">
      <c r="A13" s="105" t="s">
        <v>255</v>
      </c>
      <c r="B13" s="105" t="s">
        <v>302</v>
      </c>
      <c r="C13" s="106" t="s">
        <v>265</v>
      </c>
      <c r="D13" s="156"/>
      <c r="E13" s="156"/>
      <c r="F13" s="156"/>
      <c r="G13" s="156"/>
      <c r="H13" s="156"/>
      <c r="I13" s="156"/>
      <c r="J13" s="156"/>
      <c r="K13" s="107"/>
    </row>
    <row r="14" spans="1:11">
      <c r="A14" s="105" t="s">
        <v>255</v>
      </c>
      <c r="B14" s="105" t="s">
        <v>303</v>
      </c>
      <c r="C14" s="106" t="s">
        <v>264</v>
      </c>
      <c r="D14" s="156"/>
      <c r="E14" s="156"/>
      <c r="F14" s="156"/>
      <c r="G14" s="156"/>
      <c r="H14" s="156"/>
      <c r="I14" s="156"/>
      <c r="J14" s="156"/>
      <c r="K14" s="265"/>
    </row>
    <row r="15" spans="1:11">
      <c r="A15" s="105"/>
      <c r="B15" s="105"/>
      <c r="C15" s="106"/>
      <c r="D15" s="156"/>
      <c r="E15" s="156"/>
      <c r="F15" s="156"/>
      <c r="G15" s="156"/>
      <c r="H15" s="156"/>
      <c r="I15" s="156"/>
      <c r="J15" s="156"/>
      <c r="K15" s="265"/>
    </row>
    <row r="16" spans="1:11">
      <c r="A16" s="108" t="s">
        <v>322</v>
      </c>
      <c r="B16" s="105"/>
      <c r="C16" s="106"/>
      <c r="D16" s="156"/>
      <c r="E16" s="156"/>
      <c r="F16" s="156"/>
      <c r="G16" s="156"/>
      <c r="H16" s="156"/>
      <c r="I16" s="156"/>
      <c r="J16" s="156"/>
      <c r="K16" s="265"/>
    </row>
    <row r="17" spans="1:12">
      <c r="A17" s="105" t="s">
        <v>256</v>
      </c>
      <c r="B17" s="105" t="s">
        <v>270</v>
      </c>
      <c r="C17" s="106" t="s">
        <v>227</v>
      </c>
      <c r="D17" s="156"/>
      <c r="E17" s="156"/>
      <c r="F17" s="156"/>
      <c r="G17" s="156"/>
      <c r="H17" s="156"/>
      <c r="I17" s="156"/>
      <c r="J17" s="156"/>
      <c r="K17" s="107"/>
    </row>
    <row r="18" spans="1:12">
      <c r="A18" s="105" t="s">
        <v>256</v>
      </c>
      <c r="B18" s="105" t="s">
        <v>304</v>
      </c>
      <c r="C18" s="106" t="s">
        <v>228</v>
      </c>
      <c r="D18" s="156"/>
      <c r="E18" s="156"/>
      <c r="F18" s="156"/>
      <c r="G18" s="156"/>
      <c r="H18" s="156"/>
      <c r="I18" s="156"/>
      <c r="J18" s="156"/>
    </row>
    <row r="19" spans="1:12">
      <c r="A19" s="105" t="s">
        <v>327</v>
      </c>
      <c r="B19" s="105" t="s">
        <v>305</v>
      </c>
      <c r="C19" s="106" t="s">
        <v>279</v>
      </c>
      <c r="D19" s="156"/>
      <c r="E19" s="156"/>
      <c r="F19" s="156"/>
      <c r="G19" s="156"/>
      <c r="H19" s="156"/>
      <c r="I19" s="156"/>
      <c r="J19" s="156"/>
    </row>
    <row r="20" spans="1:12">
      <c r="A20" s="105"/>
      <c r="B20" s="105"/>
      <c r="C20" s="106"/>
      <c r="D20" s="156"/>
      <c r="E20" s="156"/>
      <c r="F20" s="156"/>
      <c r="G20" s="156"/>
      <c r="H20" s="156"/>
      <c r="I20" s="156"/>
      <c r="J20" s="156"/>
    </row>
    <row r="21" spans="1:12">
      <c r="A21" s="108" t="s">
        <v>123</v>
      </c>
      <c r="B21" s="105"/>
      <c r="C21" s="106"/>
      <c r="D21" s="156"/>
      <c r="E21" s="156"/>
      <c r="F21" s="156"/>
      <c r="G21" s="156"/>
      <c r="H21" s="156"/>
      <c r="I21" s="156"/>
      <c r="J21" s="156"/>
    </row>
    <row r="22" spans="1:12">
      <c r="A22" s="105" t="s">
        <v>257</v>
      </c>
      <c r="B22" s="105" t="s">
        <v>306</v>
      </c>
      <c r="C22" s="106" t="s">
        <v>274</v>
      </c>
      <c r="D22" s="156"/>
      <c r="E22" s="156"/>
      <c r="F22" s="156"/>
      <c r="G22" s="156"/>
      <c r="H22" s="156"/>
      <c r="I22" s="156"/>
      <c r="J22" s="156"/>
    </row>
    <row r="23" spans="1:12">
      <c r="A23" s="105"/>
      <c r="B23" s="105"/>
      <c r="C23" s="106"/>
      <c r="D23" s="156"/>
      <c r="E23" s="156"/>
      <c r="F23" s="156"/>
      <c r="G23" s="156"/>
      <c r="H23" s="156"/>
      <c r="I23" s="156"/>
      <c r="J23" s="156"/>
    </row>
    <row r="24" spans="1:12">
      <c r="A24" s="108" t="s">
        <v>323</v>
      </c>
      <c r="B24" s="105"/>
      <c r="C24" s="106"/>
      <c r="D24" s="156"/>
      <c r="E24" s="156"/>
      <c r="F24" s="156"/>
      <c r="G24" s="156"/>
      <c r="H24" s="156"/>
      <c r="I24" s="156"/>
      <c r="J24" s="156"/>
    </row>
    <row r="25" spans="1:12">
      <c r="A25" s="105" t="s">
        <v>335</v>
      </c>
      <c r="B25" s="105" t="s">
        <v>307</v>
      </c>
      <c r="C25" s="106" t="s">
        <v>276</v>
      </c>
      <c r="D25" s="156"/>
      <c r="E25" s="156"/>
      <c r="F25" s="156"/>
      <c r="G25" s="156"/>
      <c r="H25" s="156"/>
      <c r="I25" s="156"/>
      <c r="J25" s="156"/>
    </row>
    <row r="26" spans="1:12">
      <c r="A26" s="105" t="s">
        <v>335</v>
      </c>
      <c r="B26" s="105" t="s">
        <v>308</v>
      </c>
      <c r="C26" s="106" t="s">
        <v>277</v>
      </c>
      <c r="D26" s="156"/>
      <c r="E26" s="156"/>
      <c r="F26" s="156"/>
      <c r="G26" s="156"/>
      <c r="H26" s="156"/>
      <c r="I26" s="156"/>
      <c r="J26" s="156"/>
    </row>
    <row r="27" spans="1:12">
      <c r="A27" s="105" t="s">
        <v>327</v>
      </c>
      <c r="B27" s="105" t="s">
        <v>280</v>
      </c>
      <c r="C27" s="106" t="s">
        <v>310</v>
      </c>
      <c r="D27" s="105"/>
      <c r="E27" s="105"/>
      <c r="F27" s="105"/>
      <c r="G27" s="105"/>
      <c r="H27" s="105"/>
      <c r="I27" s="104"/>
      <c r="J27" s="104"/>
      <c r="K27" s="104"/>
      <c r="L27" s="104"/>
    </row>
    <row r="28" spans="1:12">
      <c r="A28" s="105"/>
      <c r="B28" s="105"/>
      <c r="C28" s="106"/>
      <c r="D28" s="105"/>
      <c r="E28" s="105"/>
      <c r="F28" s="105"/>
      <c r="G28" s="105"/>
      <c r="H28" s="105"/>
      <c r="I28" s="104"/>
      <c r="J28" s="104"/>
      <c r="K28" s="104"/>
      <c r="L28" s="104"/>
    </row>
    <row r="29" spans="1:12">
      <c r="A29" s="108" t="s">
        <v>325</v>
      </c>
      <c r="B29" s="105"/>
      <c r="C29" s="106"/>
      <c r="D29" s="105"/>
      <c r="E29" s="105"/>
      <c r="F29" s="105"/>
      <c r="G29" s="105"/>
      <c r="H29" s="105"/>
      <c r="I29" s="104"/>
      <c r="J29" s="104"/>
      <c r="K29" s="104"/>
      <c r="L29" s="104"/>
    </row>
    <row r="30" spans="1:12">
      <c r="A30" s="105" t="s">
        <v>258</v>
      </c>
      <c r="B30" s="105" t="s">
        <v>309</v>
      </c>
      <c r="C30" s="106" t="s">
        <v>283</v>
      </c>
      <c r="D30" s="156"/>
      <c r="E30" s="156"/>
      <c r="F30" s="156"/>
      <c r="G30" s="156"/>
      <c r="H30" s="156"/>
      <c r="I30" s="156"/>
      <c r="J30" s="156"/>
    </row>
    <row r="31" spans="1:12">
      <c r="A31" s="105" t="s">
        <v>258</v>
      </c>
      <c r="B31" s="105" t="s">
        <v>284</v>
      </c>
      <c r="C31" s="106" t="s">
        <v>285</v>
      </c>
      <c r="D31" s="156"/>
      <c r="E31" s="156"/>
      <c r="F31" s="156"/>
      <c r="G31" s="156"/>
      <c r="H31" s="156"/>
      <c r="I31" s="156"/>
      <c r="J31" s="156"/>
    </row>
    <row r="32" spans="1:12">
      <c r="A32" s="105"/>
      <c r="B32" s="105"/>
      <c r="C32" s="106"/>
      <c r="D32" s="156"/>
      <c r="E32" s="156"/>
      <c r="F32" s="156"/>
      <c r="G32" s="156"/>
      <c r="H32" s="156"/>
      <c r="I32" s="156"/>
      <c r="J32" s="156"/>
    </row>
    <row r="33" spans="1:13">
      <c r="A33" s="108" t="s">
        <v>324</v>
      </c>
      <c r="B33" s="105"/>
      <c r="C33" s="106"/>
      <c r="D33" s="156"/>
      <c r="E33" s="156"/>
      <c r="F33" s="156"/>
      <c r="G33" s="156"/>
      <c r="H33" s="156"/>
      <c r="I33" s="156"/>
      <c r="J33" s="156"/>
    </row>
    <row r="34" spans="1:13">
      <c r="A34" s="105" t="s">
        <v>259</v>
      </c>
      <c r="B34" s="105" t="s">
        <v>287</v>
      </c>
      <c r="C34" s="106" t="s">
        <v>288</v>
      </c>
      <c r="D34" s="156"/>
      <c r="E34" s="156"/>
      <c r="F34" s="156"/>
      <c r="G34" s="156"/>
      <c r="H34" s="156"/>
      <c r="I34" s="156"/>
      <c r="J34" s="156"/>
    </row>
    <row r="35" spans="1:13">
      <c r="A35" s="105" t="s">
        <v>327</v>
      </c>
      <c r="B35" s="105" t="s">
        <v>290</v>
      </c>
      <c r="C35" s="106" t="s">
        <v>291</v>
      </c>
      <c r="D35" s="156"/>
      <c r="E35" s="156"/>
      <c r="F35" s="156"/>
      <c r="G35" s="156"/>
      <c r="H35" s="156"/>
      <c r="I35" s="156"/>
      <c r="J35" s="156"/>
    </row>
    <row r="36" spans="1:13">
      <c r="A36" s="105"/>
      <c r="B36" s="105"/>
      <c r="C36" s="105"/>
      <c r="D36" s="105"/>
      <c r="E36" s="105"/>
      <c r="F36" s="105"/>
      <c r="G36" s="105"/>
      <c r="H36" s="105"/>
      <c r="I36" s="104"/>
      <c r="J36" s="104"/>
      <c r="K36" s="104"/>
      <c r="L36" s="104"/>
    </row>
    <row r="37" spans="1:13">
      <c r="A37" s="278" t="s">
        <v>311</v>
      </c>
      <c r="B37" s="278"/>
      <c r="C37" s="278"/>
      <c r="D37" s="278"/>
      <c r="E37" s="278"/>
      <c r="F37" s="278"/>
      <c r="G37" s="278"/>
      <c r="H37" s="278"/>
      <c r="I37" s="278"/>
      <c r="J37" s="278"/>
      <c r="K37" s="278"/>
      <c r="L37" s="278"/>
      <c r="M37" s="278"/>
    </row>
    <row r="38" spans="1:13">
      <c r="A38" s="278" t="s">
        <v>217</v>
      </c>
      <c r="B38" s="278"/>
      <c r="C38" s="278"/>
      <c r="D38" s="278"/>
      <c r="E38" s="278"/>
      <c r="F38" s="278"/>
      <c r="G38" s="278"/>
      <c r="H38" s="278"/>
      <c r="I38" s="278"/>
      <c r="J38" s="278"/>
      <c r="K38" s="278"/>
      <c r="L38" s="278"/>
      <c r="M38" s="132"/>
    </row>
    <row r="39" spans="1:13">
      <c r="A39" s="277" t="s">
        <v>216</v>
      </c>
      <c r="B39" s="277"/>
      <c r="C39" s="277"/>
      <c r="D39" s="277"/>
      <c r="E39" s="277"/>
      <c r="F39" s="277"/>
      <c r="G39" s="277"/>
      <c r="H39" s="277"/>
      <c r="I39" s="277"/>
      <c r="J39" s="277"/>
      <c r="K39" s="277"/>
      <c r="L39" s="277"/>
      <c r="M39" s="132"/>
    </row>
    <row r="40" spans="1:13">
      <c r="A40" s="182"/>
      <c r="B40" s="182"/>
      <c r="C40" s="182"/>
      <c r="D40" s="182"/>
      <c r="E40" s="182"/>
      <c r="F40" s="182"/>
      <c r="G40" s="182"/>
      <c r="H40" s="182"/>
      <c r="I40" s="182"/>
      <c r="J40" s="182"/>
      <c r="K40" s="182"/>
      <c r="L40" s="182"/>
      <c r="M40" s="132"/>
    </row>
    <row r="41" spans="1:13" ht="15" customHeight="1">
      <c r="A41" s="276" t="s">
        <v>215</v>
      </c>
      <c r="B41" s="276"/>
      <c r="C41" s="276"/>
      <c r="D41" s="276"/>
      <c r="E41" s="276"/>
      <c r="F41" s="276"/>
      <c r="G41" s="103"/>
      <c r="H41" s="103"/>
      <c r="I41" s="103"/>
      <c r="J41" s="103"/>
      <c r="K41" s="103"/>
      <c r="L41" s="103"/>
      <c r="M41" s="155"/>
    </row>
    <row r="42" spans="1:13">
      <c r="A42" s="276"/>
      <c r="B42" s="276"/>
      <c r="C42" s="276"/>
      <c r="D42" s="276"/>
      <c r="E42" s="276"/>
      <c r="F42" s="276"/>
      <c r="G42" s="103"/>
      <c r="H42" s="103"/>
      <c r="I42" s="103"/>
      <c r="J42" s="103"/>
      <c r="K42" s="103"/>
      <c r="L42" s="103"/>
      <c r="M42" s="155"/>
    </row>
    <row r="43" spans="1:13">
      <c r="A43" s="276"/>
      <c r="B43" s="276"/>
      <c r="C43" s="276"/>
      <c r="D43" s="276"/>
      <c r="E43" s="276"/>
      <c r="F43" s="276"/>
      <c r="G43" s="103"/>
      <c r="H43" s="103"/>
      <c r="I43" s="103"/>
      <c r="J43" s="103"/>
      <c r="K43" s="103"/>
      <c r="L43" s="103"/>
      <c r="M43" s="155"/>
    </row>
    <row r="44" spans="1:13">
      <c r="A44" s="103"/>
      <c r="B44" s="103"/>
      <c r="C44" s="103"/>
      <c r="D44" s="103"/>
      <c r="E44" s="103"/>
      <c r="F44" s="103"/>
      <c r="G44" s="103"/>
      <c r="H44" s="103"/>
      <c r="I44" s="103"/>
      <c r="J44" s="103"/>
      <c r="K44" s="103"/>
      <c r="L44" s="103"/>
      <c r="M44" s="155"/>
    </row>
    <row r="45" spans="1:13">
      <c r="A45" s="275" t="s">
        <v>214</v>
      </c>
      <c r="B45" s="275"/>
      <c r="C45" s="142"/>
      <c r="D45" s="155"/>
      <c r="E45" s="155"/>
      <c r="F45" s="155"/>
      <c r="G45" s="155"/>
      <c r="H45" s="155"/>
      <c r="I45" s="155"/>
      <c r="J45" s="155"/>
      <c r="K45" s="155"/>
      <c r="L45" s="155"/>
      <c r="M45" s="155"/>
    </row>
  </sheetData>
  <mergeCells count="6">
    <mergeCell ref="A3:H3"/>
    <mergeCell ref="A45:B45"/>
    <mergeCell ref="A41:F43"/>
    <mergeCell ref="A39:L39"/>
    <mergeCell ref="A38:L38"/>
    <mergeCell ref="A37:M37"/>
  </mergeCells>
  <hyperlinks>
    <hyperlink ref="A39:L39" r:id="rId1" display="MYE = Mid-year estimates - the National Statistics for Scotland's population. Can be found at the Population Estimates section of the NRS website."/>
    <hyperlink ref="C10" location="'Figure 1'!A1" display="Difference in the population estimates between ABPE and MYE by year and sex"/>
    <hyperlink ref="C12" location="'Figure 3'!A1" display="Comparison of Administrative Data Based Population Estimates and Mid-Year Estimates for Scotland 2016 2017 2018 "/>
    <hyperlink ref="C13" location="'Figure 4'!A1" display="Comparison of  Administrative Data Based Population Estimates for Scotland, 2016 to 2018"/>
    <hyperlink ref="C14" location="'Figure 5'!A1" display="Comparison of Administrative Data Based Population Estimates for Scotland, year of birth, 2016 2017 2018"/>
    <hyperlink ref="C17" location="'Figure 6 &amp; 7'!A1" display="Percentage difference between Administrative Data Based Population Estimates and Mid-Year Estimates for Scotland by age by sex"/>
    <hyperlink ref="C18" location="'Figure 8'!A1" display="Percentage difference between Administrative Data Based Population Estimates and Mid-Year Estimates for Scotland by age by sex, by year"/>
    <hyperlink ref="C22" location="'Figure 10'!A1" display="Percentage difference between  Administrative Data Based Population Estimates and Mid-Year Estimates by council area, 2016 – 2018"/>
    <hyperlink ref="C30" location="'Figure 15'!A1" display="Percentage difference between Administrative Data Based Population Estimates and Mid-Year Estimates by 8-fold urban-rural classification, 2016-2018"/>
    <hyperlink ref="C31" location="'Figure 16 &amp;17'!A1" display="Percentage difference between Administrative Data Based Population Estimates and Mid-Year Estimates by 8-fold urban-rural classification, by sex, 2016 2017 2018"/>
    <hyperlink ref="C34" location="'Figure 18, 19 &amp; 20'!A1" display="Percentage difference between Administrative Data Based Population Estimates and Mid-Year Estimates by SIMD Decile, 2016 2017 2018"/>
    <hyperlink ref="C25" location="'Figure 11'!A1" display="Difference between Administrative Data Based Population Estimates and Mid-Year Estimates for Scotland, by sex and council area 2016 to 2018"/>
    <hyperlink ref="C26" location="'Figure 12'!A1" display="Percentage change for ABPE and MYE by council area, 2016 2017 2018"/>
    <hyperlink ref="A6" location="Notes!A1" display="Notes"/>
    <hyperlink ref="C11" location="'Figure 2'!A1" display="Percentage difference between the ABPE and the MYE for 2016 by age and sex for version 1 and version 2 of the ABPE (interactive)"/>
    <hyperlink ref="C19" location="'Figure 9'!A1" display="Difference in population changes between 2016 to 2018 by cohort and sex, Scotland."/>
    <hyperlink ref="C27" location="'Figure 13 &amp; 14'!A1" display="Difference in population changes between 2016 to 2018 by cohort and sex, council area"/>
    <hyperlink ref="C35" location="'Figure 21-24'!A1" display="Distribution of council area differences between ABPE and MYE by SIMD deciles for sex and age, 2016 2017 2018 (interactive)"/>
  </hyperlinks>
  <pageMargins left="0.75" right="0.75" top="1" bottom="1" header="0.5" footer="0.5"/>
  <pageSetup paperSize="9"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ColWidth="8.7109375" defaultRowHeight="15"/>
  <cols>
    <col min="1" max="16384" width="8.7109375" style="163"/>
  </cols>
  <sheetData>
    <row r="1" spans="1:18" ht="18" customHeight="1">
      <c r="A1" s="267" t="s">
        <v>272</v>
      </c>
      <c r="B1" s="248"/>
      <c r="C1" s="248"/>
      <c r="D1" s="248"/>
      <c r="E1" s="248"/>
      <c r="F1" s="248"/>
      <c r="G1" s="248"/>
      <c r="H1" s="248"/>
      <c r="I1" s="248"/>
      <c r="J1" s="248"/>
      <c r="K1" s="248"/>
      <c r="L1" s="248"/>
      <c r="M1" s="248"/>
      <c r="N1" s="248"/>
      <c r="O1" s="248"/>
      <c r="P1" s="248"/>
      <c r="Q1" s="279" t="s">
        <v>159</v>
      </c>
      <c r="R1" s="279"/>
    </row>
    <row r="2" spans="1:18" ht="15" customHeight="1"/>
    <row r="3" spans="1:18">
      <c r="A3" s="163" t="s">
        <v>328</v>
      </c>
    </row>
    <row r="4" spans="1:18">
      <c r="A4" s="272" t="s">
        <v>339</v>
      </c>
    </row>
    <row r="20" spans="1:2">
      <c r="A20" s="275" t="s">
        <v>214</v>
      </c>
      <c r="B20" s="275"/>
    </row>
  </sheetData>
  <mergeCells count="2">
    <mergeCell ref="Q1:R1"/>
    <mergeCell ref="A20:B20"/>
  </mergeCells>
  <hyperlinks>
    <hyperlink ref="Q1" location="Contents!A1" display="back to contents"/>
    <hyperlink ref="Q1:R1" location="Contents!A1" display="back to contents"/>
    <hyperlink ref="A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39"/>
  <sheetViews>
    <sheetView zoomScaleNormal="100" workbookViewId="0"/>
  </sheetViews>
  <sheetFormatPr defaultColWidth="9.140625" defaultRowHeight="15"/>
  <cols>
    <col min="1" max="16384" width="9.140625" style="5"/>
  </cols>
  <sheetData>
    <row r="1" spans="1:20" ht="18" customHeight="1">
      <c r="A1" s="191" t="s">
        <v>275</v>
      </c>
      <c r="B1" s="191"/>
      <c r="C1" s="191"/>
      <c r="D1" s="191"/>
      <c r="E1" s="191"/>
      <c r="F1" s="191"/>
      <c r="G1" s="191"/>
      <c r="H1" s="191"/>
      <c r="I1" s="191"/>
      <c r="J1" s="191"/>
      <c r="K1" s="191"/>
      <c r="L1" s="191"/>
      <c r="M1" s="191"/>
      <c r="N1" s="191"/>
      <c r="O1" s="191"/>
      <c r="P1" s="191"/>
      <c r="Q1" s="191"/>
      <c r="S1" s="263" t="s">
        <v>159</v>
      </c>
      <c r="T1" s="263"/>
    </row>
    <row r="2" spans="1:20" ht="15" customHeight="1"/>
    <row r="39" spans="1:2">
      <c r="A39" s="275" t="s">
        <v>214</v>
      </c>
      <c r="B39" s="275"/>
    </row>
  </sheetData>
  <mergeCells count="1">
    <mergeCell ref="A39:B39"/>
  </mergeCells>
  <hyperlinks>
    <hyperlink ref="S1" location="Contents!A1" display="back to contents"/>
    <hyperlink ref="S1:T1" location="Contents!A1" display="back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78"/>
  <sheetViews>
    <sheetView zoomScaleNormal="100" workbookViewId="0"/>
  </sheetViews>
  <sheetFormatPr defaultColWidth="9.140625" defaultRowHeight="15"/>
  <cols>
    <col min="1" max="4" width="9.140625" style="5"/>
    <col min="5" max="5" width="20.140625" style="5" bestFit="1" customWidth="1"/>
    <col min="6" max="11" width="9" style="5" customWidth="1"/>
    <col min="12" max="16384" width="9.140625" style="5"/>
  </cols>
  <sheetData>
    <row r="1" spans="1:20" ht="18" customHeight="1">
      <c r="A1" s="191" t="s">
        <v>273</v>
      </c>
      <c r="B1" s="191"/>
      <c r="C1" s="191"/>
      <c r="D1" s="191"/>
      <c r="E1" s="191"/>
      <c r="F1" s="191"/>
      <c r="G1" s="191"/>
      <c r="H1" s="191"/>
      <c r="I1" s="191"/>
      <c r="J1" s="191"/>
      <c r="K1" s="191"/>
      <c r="L1" s="191"/>
      <c r="M1" s="191"/>
      <c r="N1" s="191"/>
      <c r="O1" s="191"/>
      <c r="P1" s="191"/>
      <c r="Q1" s="191"/>
      <c r="S1" s="264" t="s">
        <v>159</v>
      </c>
      <c r="T1" s="264"/>
    </row>
    <row r="2" spans="1:20" ht="15" customHeight="1"/>
    <row r="6" spans="1:20" ht="15" customHeight="1">
      <c r="A6" s="282"/>
      <c r="B6" s="282"/>
      <c r="C6" s="282"/>
    </row>
    <row r="7" spans="1:20">
      <c r="A7" s="282"/>
      <c r="B7" s="282"/>
      <c r="C7" s="282"/>
    </row>
    <row r="8" spans="1:20">
      <c r="A8" s="9"/>
      <c r="B8" s="9"/>
      <c r="C8" s="9"/>
    </row>
    <row r="24" spans="1:12">
      <c r="D24" s="150"/>
      <c r="E24" s="150"/>
      <c r="F24" s="150"/>
      <c r="G24" s="150"/>
      <c r="H24" s="150"/>
      <c r="I24" s="150"/>
      <c r="J24" s="150"/>
      <c r="K24" s="150"/>
      <c r="L24" s="150"/>
    </row>
    <row r="25" spans="1:12">
      <c r="D25" s="150"/>
      <c r="E25" s="150"/>
      <c r="F25" s="150"/>
      <c r="G25" s="150"/>
      <c r="H25" s="150"/>
      <c r="I25" s="150"/>
      <c r="J25" s="150"/>
      <c r="K25" s="150"/>
      <c r="L25" s="150"/>
    </row>
    <row r="26" spans="1:12">
      <c r="A26" s="142" t="s">
        <v>214</v>
      </c>
      <c r="D26" s="150"/>
      <c r="E26" s="150"/>
      <c r="F26" s="150"/>
      <c r="G26" s="150"/>
      <c r="H26" s="150"/>
      <c r="I26" s="150"/>
      <c r="J26" s="150"/>
      <c r="K26" s="150"/>
      <c r="L26" s="150"/>
    </row>
    <row r="27" spans="1:12">
      <c r="D27" s="150"/>
      <c r="E27" s="150"/>
      <c r="F27" s="150"/>
      <c r="G27" s="150"/>
      <c r="H27" s="150"/>
      <c r="I27" s="150"/>
      <c r="J27" s="150"/>
      <c r="K27" s="150"/>
      <c r="L27" s="150"/>
    </row>
    <row r="28" spans="1:12" ht="27.75" customHeight="1">
      <c r="D28" s="150"/>
      <c r="E28" s="59"/>
      <c r="F28" s="148"/>
      <c r="G28" s="148"/>
      <c r="H28" s="148"/>
      <c r="I28" s="148"/>
      <c r="J28" s="148"/>
      <c r="K28" s="148"/>
      <c r="L28" s="150"/>
    </row>
    <row r="29" spans="1:12">
      <c r="D29" s="150"/>
      <c r="E29" s="59"/>
      <c r="F29" s="75"/>
      <c r="G29" s="75"/>
      <c r="H29" s="75"/>
      <c r="I29" s="75"/>
      <c r="J29" s="75"/>
      <c r="K29" s="75"/>
      <c r="L29" s="150"/>
    </row>
    <row r="30" spans="1:12">
      <c r="D30" s="150"/>
      <c r="E30" s="147"/>
      <c r="F30" s="151"/>
      <c r="G30" s="151"/>
      <c r="H30" s="151"/>
      <c r="I30" s="151"/>
      <c r="J30" s="151"/>
      <c r="K30" s="151"/>
      <c r="L30" s="150"/>
    </row>
    <row r="31" spans="1:12">
      <c r="D31" s="150"/>
      <c r="E31" s="147"/>
      <c r="F31" s="151"/>
      <c r="G31" s="151"/>
      <c r="H31" s="151"/>
      <c r="I31" s="151"/>
      <c r="J31" s="151"/>
      <c r="K31" s="151"/>
      <c r="L31" s="150"/>
    </row>
    <row r="32" spans="1:12">
      <c r="D32" s="150"/>
      <c r="E32" s="147"/>
      <c r="F32" s="151"/>
      <c r="G32" s="151"/>
      <c r="H32" s="151"/>
      <c r="I32" s="151"/>
      <c r="J32" s="151"/>
      <c r="K32" s="151"/>
      <c r="L32" s="150"/>
    </row>
    <row r="33" spans="4:12">
      <c r="D33" s="150"/>
      <c r="E33" s="147"/>
      <c r="F33" s="151"/>
      <c r="G33" s="151"/>
      <c r="H33" s="151"/>
      <c r="I33" s="151"/>
      <c r="J33" s="151"/>
      <c r="K33" s="151"/>
      <c r="L33" s="150"/>
    </row>
    <row r="34" spans="4:12">
      <c r="D34" s="150"/>
      <c r="E34" s="147"/>
      <c r="F34" s="151"/>
      <c r="G34" s="151"/>
      <c r="H34" s="151"/>
      <c r="I34" s="151"/>
      <c r="J34" s="151"/>
      <c r="K34" s="151"/>
      <c r="L34" s="150"/>
    </row>
    <row r="35" spans="4:12">
      <c r="D35" s="150"/>
      <c r="E35" s="147"/>
      <c r="F35" s="151"/>
      <c r="G35" s="151"/>
      <c r="H35" s="151"/>
      <c r="I35" s="151"/>
      <c r="J35" s="151"/>
      <c r="K35" s="151"/>
      <c r="L35" s="150"/>
    </row>
    <row r="36" spans="4:12">
      <c r="D36" s="150"/>
      <c r="E36" s="147"/>
      <c r="F36" s="151"/>
      <c r="G36" s="151"/>
      <c r="H36" s="151"/>
      <c r="I36" s="151"/>
      <c r="J36" s="151"/>
      <c r="K36" s="151"/>
      <c r="L36" s="150"/>
    </row>
    <row r="37" spans="4:12">
      <c r="D37" s="150"/>
      <c r="E37" s="147"/>
      <c r="F37" s="151"/>
      <c r="G37" s="151"/>
      <c r="H37" s="151"/>
      <c r="I37" s="151"/>
      <c r="J37" s="151"/>
      <c r="K37" s="151"/>
      <c r="L37" s="150"/>
    </row>
    <row r="38" spans="4:12">
      <c r="D38" s="150"/>
      <c r="E38" s="147"/>
      <c r="F38" s="151"/>
      <c r="G38" s="151"/>
      <c r="H38" s="151"/>
      <c r="I38" s="151"/>
      <c r="J38" s="151"/>
      <c r="K38" s="151"/>
      <c r="L38" s="150"/>
    </row>
    <row r="39" spans="4:12">
      <c r="D39" s="150"/>
      <c r="E39" s="147"/>
      <c r="F39" s="151"/>
      <c r="G39" s="151"/>
      <c r="H39" s="151"/>
      <c r="I39" s="151"/>
      <c r="J39" s="151"/>
      <c r="K39" s="151"/>
      <c r="L39" s="150"/>
    </row>
    <row r="40" spans="4:12">
      <c r="D40" s="150"/>
      <c r="E40" s="147"/>
      <c r="F40" s="151"/>
      <c r="G40" s="151"/>
      <c r="H40" s="151"/>
      <c r="I40" s="151"/>
      <c r="J40" s="151"/>
      <c r="K40" s="151"/>
      <c r="L40" s="150"/>
    </row>
    <row r="41" spans="4:12">
      <c r="D41" s="150"/>
      <c r="E41" s="147"/>
      <c r="F41" s="151"/>
      <c r="G41" s="151"/>
      <c r="H41" s="151"/>
      <c r="I41" s="151"/>
      <c r="J41" s="151"/>
      <c r="K41" s="151"/>
      <c r="L41" s="150"/>
    </row>
    <row r="42" spans="4:12">
      <c r="D42" s="150"/>
      <c r="E42" s="147"/>
      <c r="F42" s="151"/>
      <c r="G42" s="151"/>
      <c r="H42" s="151"/>
      <c r="I42" s="151"/>
      <c r="J42" s="151"/>
      <c r="K42" s="151"/>
      <c r="L42" s="150"/>
    </row>
    <row r="43" spans="4:12">
      <c r="D43" s="150"/>
      <c r="E43" s="147"/>
      <c r="F43" s="151"/>
      <c r="G43" s="151"/>
      <c r="H43" s="151"/>
      <c r="I43" s="151"/>
      <c r="J43" s="151"/>
      <c r="K43" s="151"/>
      <c r="L43" s="150"/>
    </row>
    <row r="44" spans="4:12">
      <c r="D44" s="150"/>
      <c r="E44" s="147"/>
      <c r="F44" s="151"/>
      <c r="G44" s="151"/>
      <c r="H44" s="151"/>
      <c r="I44" s="151"/>
      <c r="J44" s="151"/>
      <c r="K44" s="151"/>
      <c r="L44" s="150"/>
    </row>
    <row r="45" spans="4:12">
      <c r="D45" s="150"/>
      <c r="E45" s="147"/>
      <c r="F45" s="151"/>
      <c r="G45" s="151"/>
      <c r="H45" s="151"/>
      <c r="I45" s="151"/>
      <c r="J45" s="151"/>
      <c r="K45" s="151"/>
      <c r="L45" s="150"/>
    </row>
    <row r="46" spans="4:12">
      <c r="D46" s="150"/>
      <c r="E46" s="147"/>
      <c r="F46" s="151"/>
      <c r="G46" s="151"/>
      <c r="H46" s="151"/>
      <c r="I46" s="151"/>
      <c r="J46" s="151"/>
      <c r="K46" s="151"/>
      <c r="L46" s="150"/>
    </row>
    <row r="47" spans="4:12">
      <c r="D47" s="150"/>
      <c r="E47" s="147"/>
      <c r="F47" s="151"/>
      <c r="G47" s="151"/>
      <c r="H47" s="151"/>
      <c r="I47" s="151"/>
      <c r="J47" s="151"/>
      <c r="K47" s="151"/>
      <c r="L47" s="150"/>
    </row>
    <row r="48" spans="4:12">
      <c r="D48" s="150"/>
      <c r="E48" s="147"/>
      <c r="F48" s="151"/>
      <c r="G48" s="151"/>
      <c r="H48" s="151"/>
      <c r="I48" s="151"/>
      <c r="J48" s="151"/>
      <c r="K48" s="151"/>
      <c r="L48" s="150"/>
    </row>
    <row r="49" spans="4:12">
      <c r="D49" s="150"/>
      <c r="E49" s="147"/>
      <c r="F49" s="151"/>
      <c r="G49" s="151"/>
      <c r="H49" s="151"/>
      <c r="I49" s="151"/>
      <c r="J49" s="151"/>
      <c r="K49" s="151"/>
      <c r="L49" s="150"/>
    </row>
    <row r="50" spans="4:12">
      <c r="D50" s="150"/>
      <c r="E50" s="147"/>
      <c r="F50" s="151"/>
      <c r="G50" s="151"/>
      <c r="H50" s="151"/>
      <c r="I50" s="151"/>
      <c r="J50" s="151"/>
      <c r="K50" s="151"/>
      <c r="L50" s="150"/>
    </row>
    <row r="51" spans="4:12">
      <c r="D51" s="150"/>
      <c r="E51" s="147"/>
      <c r="F51" s="151"/>
      <c r="G51" s="151"/>
      <c r="H51" s="151"/>
      <c r="I51" s="151"/>
      <c r="J51" s="151"/>
      <c r="K51" s="151"/>
      <c r="L51" s="150"/>
    </row>
    <row r="52" spans="4:12">
      <c r="D52" s="150"/>
      <c r="E52" s="147"/>
      <c r="F52" s="151"/>
      <c r="G52" s="151"/>
      <c r="H52" s="151"/>
      <c r="I52" s="151"/>
      <c r="J52" s="151"/>
      <c r="K52" s="151"/>
      <c r="L52" s="150"/>
    </row>
    <row r="53" spans="4:12">
      <c r="D53" s="150"/>
      <c r="E53" s="147"/>
      <c r="F53" s="151"/>
      <c r="G53" s="151"/>
      <c r="H53" s="151"/>
      <c r="I53" s="151"/>
      <c r="J53" s="151"/>
      <c r="K53" s="151"/>
      <c r="L53" s="150"/>
    </row>
    <row r="54" spans="4:12">
      <c r="D54" s="150"/>
      <c r="E54" s="147"/>
      <c r="F54" s="151"/>
      <c r="G54" s="151"/>
      <c r="H54" s="151"/>
      <c r="I54" s="151"/>
      <c r="J54" s="151"/>
      <c r="K54" s="151"/>
      <c r="L54" s="150"/>
    </row>
    <row r="55" spans="4:12">
      <c r="D55" s="150"/>
      <c r="E55" s="147"/>
      <c r="F55" s="151"/>
      <c r="G55" s="151"/>
      <c r="H55" s="151"/>
      <c r="I55" s="151"/>
      <c r="J55" s="151"/>
      <c r="K55" s="151"/>
      <c r="L55" s="150"/>
    </row>
    <row r="56" spans="4:12">
      <c r="D56" s="150"/>
      <c r="E56" s="147"/>
      <c r="F56" s="151"/>
      <c r="G56" s="151"/>
      <c r="H56" s="151"/>
      <c r="I56" s="151"/>
      <c r="J56" s="151"/>
      <c r="K56" s="151"/>
      <c r="L56" s="150"/>
    </row>
    <row r="57" spans="4:12">
      <c r="D57" s="150"/>
      <c r="E57" s="147"/>
      <c r="F57" s="151"/>
      <c r="G57" s="151"/>
      <c r="H57" s="151"/>
      <c r="I57" s="151"/>
      <c r="J57" s="151"/>
      <c r="K57" s="151"/>
      <c r="L57" s="150"/>
    </row>
    <row r="58" spans="4:12">
      <c r="D58" s="150"/>
      <c r="E58" s="147"/>
      <c r="F58" s="151"/>
      <c r="G58" s="151"/>
      <c r="H58" s="151"/>
      <c r="I58" s="151"/>
      <c r="J58" s="151"/>
      <c r="K58" s="151"/>
      <c r="L58" s="150"/>
    </row>
    <row r="59" spans="4:12">
      <c r="D59" s="150"/>
      <c r="E59" s="147"/>
      <c r="F59" s="151"/>
      <c r="G59" s="151"/>
      <c r="H59" s="151"/>
      <c r="I59" s="151"/>
      <c r="J59" s="151"/>
      <c r="K59" s="151"/>
      <c r="L59" s="150"/>
    </row>
    <row r="60" spans="4:12">
      <c r="D60" s="150"/>
      <c r="E60" s="147"/>
      <c r="F60" s="151"/>
      <c r="G60" s="151"/>
      <c r="H60" s="151"/>
      <c r="I60" s="151"/>
      <c r="J60" s="151"/>
      <c r="K60" s="151"/>
      <c r="L60" s="150"/>
    </row>
    <row r="61" spans="4:12">
      <c r="D61" s="150"/>
      <c r="E61" s="147"/>
      <c r="F61" s="151"/>
      <c r="G61" s="151"/>
      <c r="H61" s="151"/>
      <c r="I61" s="151"/>
      <c r="J61" s="151"/>
      <c r="K61" s="151"/>
      <c r="L61" s="150"/>
    </row>
    <row r="62" spans="4:12">
      <c r="D62" s="150"/>
      <c r="E62" s="150"/>
      <c r="F62" s="150"/>
      <c r="G62" s="150"/>
      <c r="H62" s="150"/>
      <c r="I62" s="150"/>
      <c r="J62" s="150"/>
      <c r="K62" s="150"/>
      <c r="L62" s="150"/>
    </row>
    <row r="63" spans="4:12">
      <c r="D63" s="150"/>
      <c r="E63" s="150"/>
      <c r="F63" s="150"/>
      <c r="G63" s="150"/>
      <c r="H63" s="150"/>
      <c r="I63" s="150"/>
      <c r="J63" s="150"/>
      <c r="K63" s="150"/>
      <c r="L63" s="150"/>
    </row>
    <row r="68" spans="12:18">
      <c r="L68" s="149"/>
      <c r="M68" s="149"/>
      <c r="N68" s="149"/>
      <c r="O68" s="149"/>
      <c r="P68" s="149"/>
      <c r="Q68" s="149"/>
      <c r="R68" s="149"/>
    </row>
    <row r="69" spans="12:18">
      <c r="L69" s="149"/>
      <c r="M69" s="149"/>
      <c r="N69" s="149"/>
      <c r="O69" s="149"/>
      <c r="P69" s="149"/>
      <c r="Q69" s="149"/>
      <c r="R69" s="149"/>
    </row>
    <row r="70" spans="12:18" ht="15" customHeight="1">
      <c r="L70" s="149"/>
      <c r="M70" s="146"/>
      <c r="N70" s="146"/>
      <c r="O70" s="146"/>
      <c r="P70" s="146"/>
      <c r="Q70" s="146"/>
      <c r="R70" s="146"/>
    </row>
    <row r="71" spans="12:18">
      <c r="L71" s="149"/>
      <c r="M71" s="146"/>
      <c r="N71" s="146"/>
      <c r="O71" s="146"/>
      <c r="P71" s="146"/>
      <c r="Q71" s="146"/>
      <c r="R71" s="146"/>
    </row>
    <row r="72" spans="12:18">
      <c r="L72" s="149"/>
      <c r="M72" s="146"/>
      <c r="N72" s="146"/>
      <c r="O72" s="146"/>
      <c r="P72" s="146"/>
      <c r="Q72" s="146"/>
      <c r="R72" s="146"/>
    </row>
    <row r="73" spans="12:18">
      <c r="L73" s="149"/>
      <c r="M73" s="146"/>
      <c r="N73" s="146"/>
      <c r="O73" s="146"/>
      <c r="P73" s="146"/>
      <c r="Q73" s="146"/>
      <c r="R73" s="146"/>
    </row>
    <row r="74" spans="12:18">
      <c r="L74" s="149"/>
      <c r="M74" s="146"/>
      <c r="N74" s="146"/>
      <c r="O74" s="146"/>
      <c r="P74" s="146"/>
      <c r="Q74" s="146"/>
      <c r="R74" s="146"/>
    </row>
    <row r="75" spans="12:18">
      <c r="L75" s="149"/>
      <c r="M75" s="146"/>
      <c r="N75" s="146"/>
      <c r="O75" s="146"/>
      <c r="P75" s="146"/>
      <c r="Q75" s="146"/>
      <c r="R75" s="146"/>
    </row>
    <row r="76" spans="12:18">
      <c r="L76" s="149"/>
      <c r="M76" s="146"/>
      <c r="N76" s="146"/>
      <c r="O76" s="146"/>
      <c r="P76" s="146"/>
      <c r="Q76" s="146"/>
      <c r="R76" s="146"/>
    </row>
    <row r="77" spans="12:18">
      <c r="L77" s="149"/>
      <c r="M77" s="146"/>
      <c r="N77" s="146"/>
      <c r="O77" s="146"/>
      <c r="P77" s="146"/>
      <c r="Q77" s="146"/>
      <c r="R77" s="146"/>
    </row>
    <row r="78" spans="12:18">
      <c r="L78" s="149"/>
      <c r="M78" s="146"/>
      <c r="N78" s="146"/>
      <c r="O78" s="146"/>
      <c r="P78" s="146"/>
      <c r="Q78" s="146"/>
      <c r="R78" s="146"/>
    </row>
  </sheetData>
  <mergeCells count="1">
    <mergeCell ref="A6:C7"/>
  </mergeCells>
  <hyperlinks>
    <hyperlink ref="S1" location="Contents!A1" display="back to contents"/>
    <hyperlink ref="S1:T1" location="Contents!A1" display="back to contents"/>
  </hyperlink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Z256"/>
  <sheetViews>
    <sheetView workbookViewId="0"/>
  </sheetViews>
  <sheetFormatPr defaultColWidth="8.85546875" defaultRowHeight="15"/>
  <cols>
    <col min="1" max="2" width="18" style="166" customWidth="1"/>
    <col min="3" max="16384" width="8.85546875" style="166"/>
  </cols>
  <sheetData>
    <row r="1" spans="1:25" ht="18" customHeight="1">
      <c r="A1" s="191" t="s">
        <v>278</v>
      </c>
      <c r="B1" s="191"/>
      <c r="C1" s="191"/>
      <c r="D1" s="191"/>
      <c r="E1" s="191"/>
      <c r="F1" s="191"/>
      <c r="G1" s="191"/>
      <c r="H1" s="191"/>
      <c r="I1" s="283" t="s">
        <v>159</v>
      </c>
      <c r="J1" s="283"/>
      <c r="K1" s="191"/>
      <c r="L1" s="191"/>
      <c r="M1" s="191"/>
      <c r="N1" s="191"/>
      <c r="O1" s="191"/>
    </row>
    <row r="2" spans="1:25" ht="15" customHeight="1">
      <c r="B2" s="96"/>
      <c r="C2" s="96"/>
      <c r="E2" s="207"/>
    </row>
    <row r="3" spans="1:25" ht="15.75">
      <c r="A3" s="170"/>
      <c r="B3" s="197"/>
      <c r="C3" s="200"/>
      <c r="D3" s="192"/>
      <c r="E3" s="207"/>
      <c r="F3" s="192"/>
      <c r="G3" s="192"/>
      <c r="H3" s="192"/>
      <c r="I3" s="192"/>
      <c r="J3" s="192"/>
      <c r="K3" s="192"/>
      <c r="L3" s="192"/>
      <c r="M3" s="192"/>
      <c r="N3" s="192"/>
      <c r="O3" s="192"/>
      <c r="P3" s="192"/>
      <c r="Q3" s="192"/>
      <c r="R3" s="192"/>
      <c r="S3" s="192"/>
      <c r="T3" s="192"/>
      <c r="U3" s="192"/>
      <c r="V3" s="192"/>
      <c r="W3" s="192"/>
      <c r="X3" s="53"/>
    </row>
    <row r="4" spans="1:25">
      <c r="A4" s="170"/>
      <c r="B4" s="208"/>
      <c r="C4" s="209"/>
      <c r="E4" s="207"/>
    </row>
    <row r="5" spans="1:25">
      <c r="A5" s="170"/>
      <c r="B5" s="199"/>
      <c r="C5" s="202"/>
      <c r="D5" s="74"/>
      <c r="E5" s="207"/>
      <c r="F5" s="73"/>
      <c r="G5" s="73"/>
      <c r="H5" s="73"/>
      <c r="J5" s="205"/>
      <c r="K5" s="205"/>
      <c r="L5" s="73"/>
      <c r="M5" s="73"/>
      <c r="N5" s="73"/>
      <c r="O5" s="73"/>
      <c r="P5" s="73"/>
      <c r="Q5" s="73"/>
      <c r="R5" s="73"/>
      <c r="S5" s="73"/>
      <c r="T5" s="73"/>
      <c r="U5" s="73"/>
      <c r="V5" s="73"/>
      <c r="W5" s="73"/>
      <c r="X5" s="79"/>
    </row>
    <row r="6" spans="1:25">
      <c r="A6" s="170"/>
      <c r="B6" s="199"/>
      <c r="C6" s="202"/>
      <c r="D6" s="73"/>
      <c r="E6" s="207"/>
      <c r="F6" s="74"/>
      <c r="G6" s="74"/>
      <c r="H6" s="74"/>
      <c r="I6" s="170"/>
      <c r="J6" s="206"/>
      <c r="K6" s="206"/>
      <c r="L6" s="74"/>
      <c r="M6" s="74"/>
      <c r="N6" s="74"/>
      <c r="O6" s="74"/>
      <c r="P6" s="74"/>
      <c r="Q6" s="74"/>
      <c r="R6" s="74"/>
      <c r="S6" s="74"/>
      <c r="T6" s="74"/>
      <c r="U6" s="74"/>
      <c r="V6" s="74"/>
      <c r="W6" s="74"/>
      <c r="X6" s="73"/>
      <c r="Y6" s="74"/>
    </row>
    <row r="7" spans="1:25">
      <c r="A7" s="170"/>
      <c r="B7" s="196"/>
      <c r="C7" s="172"/>
      <c r="D7" s="68"/>
      <c r="E7" s="207"/>
      <c r="F7" s="68"/>
      <c r="G7" s="68"/>
      <c r="H7" s="68"/>
      <c r="I7" s="170"/>
      <c r="J7" s="204"/>
      <c r="K7" s="204"/>
      <c r="L7" s="68"/>
      <c r="M7" s="68"/>
      <c r="N7" s="68"/>
      <c r="O7" s="68"/>
      <c r="P7" s="68"/>
      <c r="Q7" s="68"/>
      <c r="R7" s="68"/>
      <c r="S7" s="68"/>
      <c r="T7" s="68"/>
      <c r="U7" s="68"/>
      <c r="V7" s="68"/>
      <c r="W7" s="68"/>
      <c r="X7" s="68"/>
      <c r="Y7" s="88"/>
    </row>
    <row r="8" spans="1:25">
      <c r="A8" s="170"/>
      <c r="B8" s="196"/>
      <c r="C8" s="172"/>
      <c r="D8" s="68"/>
      <c r="E8" s="207"/>
      <c r="F8" s="68"/>
      <c r="G8" s="68"/>
      <c r="H8" s="68"/>
      <c r="I8" s="170"/>
      <c r="J8" s="204"/>
      <c r="K8" s="204"/>
      <c r="L8" s="68"/>
      <c r="M8" s="68"/>
      <c r="N8" s="68"/>
      <c r="O8" s="68"/>
      <c r="P8" s="68"/>
      <c r="Q8" s="68"/>
      <c r="R8" s="68"/>
      <c r="S8" s="68"/>
      <c r="T8" s="68"/>
      <c r="U8" s="68"/>
      <c r="V8" s="68"/>
      <c r="W8" s="68"/>
      <c r="X8" s="68"/>
      <c r="Y8" s="88"/>
    </row>
    <row r="9" spans="1:25">
      <c r="A9" s="170"/>
      <c r="B9" s="196"/>
      <c r="C9" s="172"/>
      <c r="D9" s="68"/>
      <c r="E9" s="207"/>
      <c r="F9" s="68"/>
      <c r="G9" s="68"/>
      <c r="H9" s="68"/>
      <c r="I9" s="170"/>
      <c r="J9" s="204"/>
      <c r="K9" s="204"/>
      <c r="L9" s="68"/>
      <c r="M9" s="68"/>
      <c r="N9" s="68"/>
      <c r="O9" s="68"/>
      <c r="P9" s="68"/>
      <c r="Q9" s="68"/>
      <c r="R9" s="68"/>
      <c r="S9" s="68"/>
      <c r="T9" s="68"/>
      <c r="U9" s="68"/>
      <c r="V9" s="68"/>
      <c r="W9" s="68"/>
      <c r="X9" s="68"/>
      <c r="Y9" s="88"/>
    </row>
    <row r="10" spans="1:25">
      <c r="A10" s="170"/>
      <c r="B10" s="196"/>
      <c r="C10" s="172"/>
      <c r="D10" s="68"/>
      <c r="E10" s="207"/>
      <c r="F10" s="68"/>
      <c r="G10" s="68"/>
      <c r="H10" s="68"/>
      <c r="I10" s="170"/>
      <c r="J10" s="204"/>
      <c r="K10" s="204"/>
      <c r="L10" s="68"/>
      <c r="M10" s="68"/>
      <c r="N10" s="68"/>
      <c r="O10" s="68"/>
      <c r="P10" s="68"/>
      <c r="Q10" s="68"/>
      <c r="R10" s="68"/>
      <c r="S10" s="68"/>
      <c r="T10" s="68"/>
      <c r="U10" s="68"/>
      <c r="V10" s="68"/>
      <c r="W10" s="68"/>
      <c r="X10" s="68"/>
      <c r="Y10" s="88"/>
    </row>
    <row r="11" spans="1:25">
      <c r="A11" s="170"/>
      <c r="B11" s="196"/>
      <c r="C11" s="172"/>
      <c r="D11" s="68"/>
      <c r="E11" s="207"/>
      <c r="F11" s="68"/>
      <c r="G11" s="68"/>
      <c r="H11" s="68"/>
      <c r="I11" s="170"/>
      <c r="J11" s="204"/>
      <c r="K11" s="204"/>
      <c r="L11" s="68"/>
      <c r="M11" s="68"/>
      <c r="N11" s="68"/>
      <c r="O11" s="68"/>
      <c r="P11" s="68"/>
      <c r="Q11" s="68"/>
      <c r="R11" s="68"/>
      <c r="S11" s="68"/>
      <c r="T11" s="68"/>
      <c r="U11" s="68"/>
      <c r="V11" s="68"/>
      <c r="W11" s="68"/>
      <c r="X11" s="68"/>
      <c r="Y11" s="88"/>
    </row>
    <row r="12" spans="1:25">
      <c r="A12" s="170"/>
      <c r="B12" s="196"/>
      <c r="C12" s="172"/>
      <c r="D12" s="68"/>
      <c r="E12" s="207"/>
      <c r="F12" s="68"/>
      <c r="G12" s="68"/>
      <c r="H12" s="68"/>
      <c r="I12" s="170"/>
      <c r="J12" s="204"/>
      <c r="K12" s="204"/>
      <c r="L12" s="68"/>
      <c r="M12" s="68"/>
      <c r="N12" s="68"/>
      <c r="O12" s="68"/>
      <c r="P12" s="68"/>
      <c r="Q12" s="68"/>
      <c r="R12" s="68"/>
      <c r="S12" s="68"/>
      <c r="T12" s="68"/>
      <c r="U12" s="68"/>
      <c r="V12" s="68"/>
      <c r="W12" s="68"/>
      <c r="X12" s="68"/>
      <c r="Y12" s="88"/>
    </row>
    <row r="13" spans="1:25">
      <c r="A13" s="170"/>
      <c r="B13" s="196"/>
      <c r="C13" s="172"/>
      <c r="D13" s="68"/>
      <c r="E13" s="207"/>
      <c r="F13" s="68"/>
      <c r="G13" s="68"/>
      <c r="H13" s="68"/>
      <c r="I13" s="170"/>
      <c r="J13" s="204"/>
      <c r="K13" s="204"/>
      <c r="L13" s="68"/>
      <c r="M13" s="68"/>
      <c r="N13" s="68"/>
      <c r="O13" s="68"/>
      <c r="P13" s="68"/>
      <c r="Q13" s="68"/>
      <c r="R13" s="68"/>
      <c r="S13" s="68"/>
      <c r="T13" s="68"/>
      <c r="U13" s="68"/>
      <c r="V13" s="68"/>
      <c r="W13" s="68"/>
      <c r="X13" s="68"/>
      <c r="Y13" s="88"/>
    </row>
    <row r="14" spans="1:25">
      <c r="A14" s="170"/>
      <c r="B14" s="196"/>
      <c r="C14" s="172"/>
      <c r="D14" s="68"/>
      <c r="E14" s="207"/>
      <c r="F14" s="68"/>
      <c r="G14" s="68"/>
      <c r="H14" s="68"/>
      <c r="I14" s="170"/>
      <c r="J14" s="204"/>
      <c r="K14" s="204"/>
      <c r="L14" s="68"/>
      <c r="M14" s="68"/>
      <c r="N14" s="68"/>
      <c r="O14" s="68"/>
      <c r="P14" s="68"/>
      <c r="Q14" s="68"/>
      <c r="R14" s="68"/>
      <c r="S14" s="68"/>
      <c r="T14" s="68"/>
      <c r="U14" s="68"/>
      <c r="V14" s="68"/>
      <c r="W14" s="68"/>
      <c r="X14" s="68"/>
      <c r="Y14" s="88"/>
    </row>
    <row r="15" spans="1:25">
      <c r="A15" s="170"/>
      <c r="B15" s="196"/>
      <c r="C15" s="172"/>
      <c r="D15" s="68"/>
      <c r="E15" s="207"/>
      <c r="F15" s="68"/>
      <c r="G15" s="68"/>
      <c r="H15" s="68"/>
      <c r="I15" s="170"/>
      <c r="J15" s="204"/>
      <c r="K15" s="204"/>
      <c r="L15" s="68"/>
      <c r="M15" s="68"/>
      <c r="N15" s="68"/>
      <c r="O15" s="68"/>
      <c r="P15" s="68"/>
      <c r="Q15" s="68"/>
      <c r="R15" s="68"/>
      <c r="S15" s="68"/>
      <c r="T15" s="68"/>
      <c r="U15" s="68"/>
      <c r="V15" s="68"/>
      <c r="W15" s="68"/>
      <c r="X15" s="68"/>
      <c r="Y15" s="88"/>
    </row>
    <row r="16" spans="1:25">
      <c r="A16" s="170"/>
      <c r="B16" s="196"/>
      <c r="C16" s="172"/>
      <c r="D16" s="68"/>
      <c r="E16" s="207"/>
      <c r="F16" s="68"/>
      <c r="G16" s="68"/>
      <c r="H16" s="68"/>
      <c r="I16" s="170"/>
      <c r="J16" s="204"/>
      <c r="K16" s="204"/>
      <c r="L16" s="68"/>
      <c r="M16" s="68"/>
      <c r="N16" s="68"/>
      <c r="O16" s="68"/>
      <c r="P16" s="68"/>
      <c r="Q16" s="68"/>
      <c r="R16" s="68"/>
      <c r="S16" s="68"/>
      <c r="T16" s="68"/>
      <c r="U16" s="68"/>
      <c r="V16" s="68"/>
      <c r="W16" s="68"/>
      <c r="X16" s="68"/>
      <c r="Y16" s="88"/>
    </row>
    <row r="17" spans="1:25">
      <c r="A17" s="170"/>
      <c r="B17" s="196"/>
      <c r="C17" s="172"/>
      <c r="D17" s="68"/>
      <c r="E17" s="207"/>
      <c r="F17" s="68"/>
      <c r="G17" s="68"/>
      <c r="H17" s="68"/>
      <c r="I17" s="170"/>
      <c r="J17" s="204"/>
      <c r="K17" s="204"/>
      <c r="L17" s="68"/>
      <c r="M17" s="68"/>
      <c r="N17" s="68"/>
      <c r="O17" s="68"/>
      <c r="P17" s="68"/>
      <c r="Q17" s="68"/>
      <c r="R17" s="68"/>
      <c r="S17" s="68"/>
      <c r="T17" s="68"/>
      <c r="U17" s="68"/>
      <c r="V17" s="68"/>
      <c r="W17" s="68"/>
      <c r="X17" s="68"/>
      <c r="Y17" s="88"/>
    </row>
    <row r="18" spans="1:25">
      <c r="A18" s="170"/>
      <c r="B18" s="196"/>
      <c r="C18" s="172"/>
      <c r="D18" s="68"/>
      <c r="E18" s="207"/>
      <c r="F18" s="68"/>
      <c r="G18" s="68"/>
      <c r="H18" s="68"/>
      <c r="I18" s="170"/>
      <c r="J18" s="204"/>
      <c r="K18" s="204"/>
      <c r="L18" s="68"/>
      <c r="M18" s="68"/>
      <c r="N18" s="68"/>
      <c r="O18" s="68"/>
      <c r="P18" s="68"/>
      <c r="Q18" s="68"/>
      <c r="R18" s="68"/>
      <c r="S18" s="68"/>
      <c r="T18" s="68"/>
      <c r="U18" s="68"/>
      <c r="V18" s="68"/>
      <c r="W18" s="68"/>
      <c r="X18" s="68"/>
      <c r="Y18" s="88"/>
    </row>
    <row r="19" spans="1:25">
      <c r="A19" s="170"/>
      <c r="B19" s="196"/>
      <c r="C19" s="172"/>
      <c r="D19" s="68"/>
      <c r="E19" s="207"/>
      <c r="F19" s="68"/>
      <c r="G19" s="68"/>
      <c r="H19" s="68"/>
      <c r="I19" s="170"/>
      <c r="J19" s="204"/>
      <c r="K19" s="204"/>
      <c r="L19" s="68"/>
      <c r="M19" s="68"/>
      <c r="N19" s="68"/>
      <c r="O19" s="68"/>
      <c r="P19" s="68"/>
      <c r="Q19" s="68"/>
      <c r="R19" s="68"/>
      <c r="S19" s="68"/>
      <c r="T19" s="68"/>
      <c r="U19" s="68"/>
      <c r="V19" s="68"/>
      <c r="W19" s="68"/>
      <c r="X19" s="147"/>
      <c r="Y19" s="88"/>
    </row>
    <row r="20" spans="1:25">
      <c r="A20" s="170"/>
      <c r="B20" s="196"/>
      <c r="C20" s="172"/>
      <c r="D20" s="68"/>
      <c r="E20" s="207"/>
      <c r="F20" s="68"/>
      <c r="G20" s="68"/>
      <c r="H20" s="68"/>
      <c r="I20" s="170"/>
      <c r="J20" s="204"/>
      <c r="K20" s="204"/>
      <c r="L20" s="68"/>
      <c r="M20" s="68"/>
      <c r="N20" s="68"/>
      <c r="O20" s="68"/>
      <c r="P20" s="68"/>
      <c r="Q20" s="68"/>
      <c r="R20" s="68"/>
      <c r="S20" s="68"/>
      <c r="T20" s="68"/>
      <c r="U20" s="68"/>
      <c r="V20" s="68"/>
      <c r="W20" s="68"/>
      <c r="X20" s="147"/>
      <c r="Y20" s="88"/>
    </row>
    <row r="21" spans="1:25">
      <c r="A21" s="170"/>
      <c r="B21" s="196"/>
      <c r="C21" s="172"/>
      <c r="D21" s="68"/>
      <c r="E21" s="207"/>
      <c r="F21" s="68"/>
      <c r="G21" s="68"/>
      <c r="H21" s="68"/>
      <c r="I21" s="170"/>
      <c r="J21" s="204"/>
      <c r="K21" s="204"/>
      <c r="L21" s="68"/>
      <c r="M21" s="68"/>
      <c r="N21" s="68"/>
      <c r="O21" s="68"/>
      <c r="P21" s="68"/>
      <c r="Q21" s="68"/>
      <c r="R21" s="68"/>
      <c r="S21" s="68"/>
      <c r="T21" s="68"/>
      <c r="U21" s="68"/>
      <c r="V21" s="68"/>
      <c r="W21" s="68"/>
      <c r="X21" s="147"/>
      <c r="Y21" s="88"/>
    </row>
    <row r="22" spans="1:25">
      <c r="A22" s="170"/>
      <c r="B22" s="196"/>
      <c r="C22" s="172"/>
      <c r="D22" s="68"/>
      <c r="E22" s="207"/>
      <c r="F22" s="68"/>
      <c r="G22" s="68"/>
      <c r="H22" s="68"/>
      <c r="I22" s="170"/>
      <c r="J22" s="204"/>
      <c r="K22" s="204"/>
      <c r="L22" s="68"/>
      <c r="M22" s="68"/>
      <c r="N22" s="68"/>
      <c r="O22" s="68"/>
      <c r="P22" s="68"/>
      <c r="Q22" s="68"/>
      <c r="R22" s="68"/>
      <c r="S22" s="68"/>
      <c r="T22" s="68"/>
      <c r="U22" s="68"/>
      <c r="V22" s="68"/>
      <c r="W22" s="68"/>
      <c r="X22" s="147"/>
      <c r="Y22" s="88"/>
    </row>
    <row r="23" spans="1:25">
      <c r="A23" s="170"/>
      <c r="B23" s="196"/>
      <c r="C23" s="172"/>
      <c r="D23" s="68"/>
      <c r="E23" s="207"/>
      <c r="F23" s="68"/>
      <c r="G23" s="68"/>
      <c r="H23" s="68"/>
      <c r="I23" s="170"/>
      <c r="J23" s="204"/>
      <c r="K23" s="204"/>
      <c r="L23" s="68"/>
      <c r="M23" s="68"/>
      <c r="N23" s="68"/>
      <c r="O23" s="68"/>
      <c r="P23" s="68"/>
      <c r="Q23" s="68"/>
      <c r="R23" s="68"/>
      <c r="S23" s="68"/>
      <c r="T23" s="68"/>
      <c r="U23" s="68"/>
      <c r="V23" s="68"/>
      <c r="W23" s="68"/>
      <c r="X23" s="147"/>
      <c r="Y23" s="88"/>
    </row>
    <row r="24" spans="1:25">
      <c r="A24" s="170"/>
      <c r="B24" s="196"/>
      <c r="C24" s="172"/>
      <c r="D24" s="68"/>
      <c r="E24" s="207"/>
      <c r="F24" s="68"/>
      <c r="G24" s="68"/>
      <c r="H24" s="68"/>
      <c r="I24" s="170"/>
      <c r="J24" s="204"/>
      <c r="K24" s="204"/>
      <c r="L24" s="68"/>
      <c r="M24" s="68"/>
      <c r="N24" s="68"/>
      <c r="O24" s="68"/>
      <c r="P24" s="68"/>
      <c r="Q24" s="68"/>
      <c r="R24" s="68"/>
      <c r="S24" s="68"/>
      <c r="T24" s="68"/>
      <c r="U24" s="68"/>
      <c r="V24" s="68"/>
      <c r="W24" s="68"/>
      <c r="X24" s="147"/>
      <c r="Y24" s="88"/>
    </row>
    <row r="25" spans="1:25">
      <c r="A25" s="170"/>
      <c r="B25" s="196"/>
      <c r="C25" s="172"/>
      <c r="D25" s="68"/>
      <c r="E25" s="207"/>
      <c r="F25" s="68"/>
      <c r="G25" s="68"/>
      <c r="H25" s="68"/>
      <c r="I25" s="170"/>
      <c r="J25" s="204"/>
      <c r="K25" s="204"/>
      <c r="L25" s="68"/>
      <c r="M25" s="68"/>
      <c r="N25" s="68"/>
      <c r="O25" s="68"/>
      <c r="P25" s="68"/>
      <c r="Q25" s="68"/>
      <c r="R25" s="68"/>
      <c r="S25" s="68"/>
      <c r="T25" s="68"/>
      <c r="U25" s="68"/>
      <c r="V25" s="68"/>
      <c r="W25" s="68"/>
      <c r="X25" s="147"/>
      <c r="Y25" s="88"/>
    </row>
    <row r="26" spans="1:25">
      <c r="A26" s="170"/>
      <c r="B26" s="196"/>
      <c r="C26" s="172"/>
      <c r="D26" s="68"/>
      <c r="E26" s="207"/>
      <c r="F26" s="68"/>
      <c r="G26" s="68"/>
      <c r="H26" s="68"/>
      <c r="I26" s="170"/>
      <c r="J26" s="204"/>
      <c r="K26" s="204"/>
      <c r="L26" s="68"/>
      <c r="M26" s="68"/>
      <c r="N26" s="68"/>
      <c r="O26" s="68"/>
      <c r="P26" s="68"/>
      <c r="Q26" s="68"/>
      <c r="R26" s="68"/>
      <c r="S26" s="68"/>
      <c r="T26" s="68"/>
      <c r="U26" s="68"/>
      <c r="V26" s="68"/>
      <c r="W26" s="68"/>
      <c r="X26" s="147"/>
      <c r="Y26" s="88"/>
    </row>
    <row r="27" spans="1:25">
      <c r="A27" s="170"/>
      <c r="B27" s="196"/>
      <c r="C27" s="172"/>
      <c r="D27" s="68"/>
      <c r="E27" s="207"/>
      <c r="F27" s="68"/>
      <c r="G27" s="68"/>
      <c r="H27" s="68"/>
      <c r="I27" s="170"/>
      <c r="J27" s="204"/>
      <c r="K27" s="204"/>
      <c r="L27" s="68"/>
      <c r="M27" s="68"/>
      <c r="N27" s="68"/>
      <c r="O27" s="68"/>
      <c r="P27" s="68"/>
      <c r="Q27" s="68"/>
      <c r="R27" s="68"/>
      <c r="S27" s="68"/>
      <c r="T27" s="68"/>
      <c r="U27" s="68"/>
      <c r="V27" s="68"/>
      <c r="W27" s="68"/>
      <c r="X27" s="147"/>
      <c r="Y27" s="88"/>
    </row>
    <row r="28" spans="1:25">
      <c r="A28" s="170"/>
      <c r="B28" s="196"/>
      <c r="C28" s="172"/>
      <c r="D28" s="68"/>
      <c r="E28" s="207"/>
      <c r="F28" s="68"/>
      <c r="G28" s="68"/>
      <c r="H28" s="68"/>
      <c r="I28" s="170"/>
      <c r="J28" s="204"/>
      <c r="K28" s="204"/>
      <c r="L28" s="68"/>
      <c r="M28" s="68"/>
      <c r="N28" s="68"/>
      <c r="O28" s="68"/>
      <c r="P28" s="68"/>
      <c r="Q28" s="68"/>
      <c r="R28" s="68"/>
      <c r="S28" s="68"/>
      <c r="T28" s="68"/>
      <c r="U28" s="68"/>
      <c r="V28" s="68"/>
      <c r="W28" s="68"/>
      <c r="X28" s="147"/>
      <c r="Y28" s="88"/>
    </row>
    <row r="29" spans="1:25">
      <c r="A29" s="170"/>
      <c r="B29" s="196"/>
      <c r="C29" s="172"/>
      <c r="D29" s="68"/>
      <c r="E29" s="207"/>
      <c r="F29" s="68"/>
      <c r="G29" s="68"/>
      <c r="H29" s="68"/>
      <c r="I29" s="170"/>
      <c r="J29" s="204"/>
      <c r="K29" s="204"/>
      <c r="L29" s="68"/>
      <c r="M29" s="68"/>
      <c r="N29" s="68"/>
      <c r="O29" s="68"/>
      <c r="P29" s="68"/>
      <c r="Q29" s="68"/>
      <c r="R29" s="68"/>
      <c r="S29" s="68"/>
      <c r="T29" s="68"/>
      <c r="U29" s="68"/>
      <c r="V29" s="68"/>
      <c r="W29" s="68"/>
      <c r="X29" s="147"/>
      <c r="Y29" s="88"/>
    </row>
    <row r="30" spans="1:25">
      <c r="A30" s="170"/>
      <c r="B30" s="196"/>
      <c r="C30" s="172"/>
      <c r="D30" s="68"/>
      <c r="E30" s="207"/>
      <c r="F30" s="68"/>
      <c r="G30" s="68"/>
      <c r="H30" s="68"/>
      <c r="I30" s="170"/>
      <c r="J30" s="204"/>
      <c r="K30" s="204"/>
      <c r="L30" s="68"/>
      <c r="M30" s="68"/>
      <c r="N30" s="68"/>
      <c r="O30" s="68"/>
      <c r="P30" s="68"/>
      <c r="Q30" s="68"/>
      <c r="R30" s="68"/>
      <c r="S30" s="68"/>
      <c r="T30" s="68"/>
      <c r="U30" s="68"/>
      <c r="V30" s="68"/>
      <c r="W30" s="68"/>
      <c r="X30" s="147"/>
      <c r="Y30" s="88"/>
    </row>
    <row r="31" spans="1:25">
      <c r="A31" s="170"/>
      <c r="B31" s="196"/>
      <c r="C31" s="172"/>
      <c r="D31" s="68"/>
      <c r="E31" s="207"/>
      <c r="F31" s="68"/>
      <c r="G31" s="68"/>
      <c r="H31" s="68"/>
      <c r="I31" s="170"/>
      <c r="J31" s="204"/>
      <c r="K31" s="204"/>
      <c r="L31" s="68"/>
      <c r="M31" s="68"/>
      <c r="N31" s="68"/>
      <c r="O31" s="68"/>
      <c r="P31" s="68"/>
      <c r="Q31" s="68"/>
      <c r="R31" s="68"/>
      <c r="S31" s="68"/>
      <c r="T31" s="68"/>
      <c r="U31" s="68"/>
      <c r="V31" s="68"/>
      <c r="W31" s="68"/>
      <c r="X31" s="147"/>
      <c r="Y31" s="88"/>
    </row>
    <row r="32" spans="1:25">
      <c r="A32" s="170"/>
      <c r="B32" s="196"/>
      <c r="C32" s="172"/>
      <c r="D32" s="68"/>
      <c r="E32" s="207"/>
      <c r="F32" s="68"/>
      <c r="G32" s="68"/>
      <c r="H32" s="68"/>
      <c r="I32" s="170"/>
      <c r="J32" s="204"/>
      <c r="K32" s="204"/>
      <c r="L32" s="68"/>
      <c r="M32" s="68"/>
      <c r="N32" s="68"/>
      <c r="O32" s="68"/>
      <c r="P32" s="68"/>
      <c r="Q32" s="68"/>
      <c r="R32" s="68"/>
      <c r="S32" s="68"/>
      <c r="T32" s="68"/>
      <c r="U32" s="68"/>
      <c r="V32" s="68"/>
      <c r="W32" s="68"/>
      <c r="X32" s="147"/>
      <c r="Y32" s="88"/>
    </row>
    <row r="33" spans="1:25">
      <c r="A33" s="170"/>
      <c r="B33" s="196"/>
      <c r="C33" s="172"/>
      <c r="D33" s="68"/>
      <c r="E33" s="207"/>
      <c r="F33" s="68"/>
      <c r="G33" s="68"/>
      <c r="H33" s="68"/>
      <c r="I33" s="170"/>
      <c r="J33" s="204"/>
      <c r="K33" s="204"/>
      <c r="L33" s="68"/>
      <c r="M33" s="68"/>
      <c r="N33" s="68"/>
      <c r="O33" s="68"/>
      <c r="P33" s="68"/>
      <c r="Q33" s="68"/>
      <c r="R33" s="68"/>
      <c r="S33" s="68"/>
      <c r="T33" s="68"/>
      <c r="U33" s="68"/>
      <c r="V33" s="68"/>
      <c r="W33" s="68"/>
      <c r="X33" s="147"/>
      <c r="Y33" s="88"/>
    </row>
    <row r="34" spans="1:25">
      <c r="A34" s="170"/>
      <c r="B34" s="196"/>
      <c r="C34" s="172"/>
      <c r="D34" s="68"/>
      <c r="E34" s="207"/>
      <c r="F34" s="68"/>
      <c r="G34" s="68"/>
      <c r="H34" s="68"/>
      <c r="I34" s="170"/>
      <c r="J34" s="204"/>
      <c r="K34" s="204"/>
      <c r="L34" s="68"/>
      <c r="M34" s="68"/>
      <c r="N34" s="68"/>
      <c r="O34" s="68"/>
      <c r="P34" s="68"/>
      <c r="Q34" s="68"/>
      <c r="R34" s="68"/>
      <c r="S34" s="68"/>
      <c r="T34" s="68"/>
      <c r="U34" s="68"/>
      <c r="V34" s="68"/>
      <c r="W34" s="68"/>
      <c r="X34" s="147"/>
      <c r="Y34" s="88"/>
    </row>
    <row r="35" spans="1:25">
      <c r="A35" s="147"/>
      <c r="B35" s="147"/>
      <c r="C35" s="68"/>
      <c r="D35" s="68"/>
      <c r="E35" s="204"/>
      <c r="F35" s="68"/>
      <c r="G35" s="68"/>
      <c r="H35" s="68"/>
      <c r="I35" s="170"/>
      <c r="J35" s="204"/>
      <c r="K35" s="204"/>
      <c r="L35" s="68"/>
      <c r="M35" s="68"/>
      <c r="N35" s="68"/>
      <c r="O35" s="68"/>
      <c r="P35" s="68"/>
      <c r="Q35" s="68"/>
      <c r="R35" s="68"/>
      <c r="S35" s="68"/>
      <c r="T35" s="68"/>
      <c r="U35" s="68"/>
      <c r="V35" s="68"/>
      <c r="W35" s="68"/>
      <c r="X35" s="147"/>
      <c r="Y35" s="88"/>
    </row>
    <row r="36" spans="1:25">
      <c r="A36" s="190"/>
      <c r="B36" s="147"/>
      <c r="C36" s="68"/>
      <c r="D36" s="68"/>
      <c r="E36" s="204"/>
      <c r="F36" s="68"/>
      <c r="G36" s="68"/>
      <c r="H36" s="68"/>
      <c r="I36" s="170"/>
      <c r="J36" s="204"/>
      <c r="K36" s="204"/>
      <c r="L36" s="68"/>
      <c r="M36" s="68"/>
      <c r="N36" s="68"/>
      <c r="O36" s="68"/>
      <c r="P36" s="68"/>
      <c r="Q36" s="68"/>
      <c r="R36" s="68"/>
      <c r="S36" s="68"/>
      <c r="T36" s="68"/>
      <c r="U36" s="68"/>
      <c r="V36" s="68"/>
      <c r="W36" s="68"/>
      <c r="X36" s="147"/>
      <c r="Y36" s="88"/>
    </row>
    <row r="37" spans="1:25">
      <c r="B37" s="96"/>
      <c r="C37" s="96"/>
      <c r="D37" s="68"/>
      <c r="E37" s="204"/>
      <c r="F37" s="68"/>
      <c r="G37" s="68"/>
      <c r="H37" s="68"/>
      <c r="I37" s="170"/>
      <c r="J37" s="204"/>
      <c r="K37" s="204"/>
      <c r="L37" s="68"/>
      <c r="M37" s="68"/>
      <c r="N37" s="68"/>
      <c r="O37" s="68"/>
      <c r="P37" s="68"/>
      <c r="Q37" s="68"/>
      <c r="R37" s="68"/>
      <c r="S37" s="68"/>
      <c r="T37" s="68"/>
      <c r="U37" s="68"/>
      <c r="V37" s="68"/>
      <c r="W37" s="68"/>
      <c r="X37" s="147"/>
      <c r="Y37" s="88"/>
    </row>
    <row r="38" spans="1:25" ht="15.75">
      <c r="A38" s="170"/>
      <c r="B38" s="197"/>
      <c r="C38" s="200"/>
      <c r="D38" s="68"/>
      <c r="E38" s="204"/>
      <c r="F38" s="68"/>
      <c r="G38" s="68"/>
      <c r="H38" s="68"/>
      <c r="I38" s="68"/>
      <c r="J38" s="68"/>
      <c r="K38" s="68"/>
      <c r="L38" s="68"/>
      <c r="M38" s="68"/>
      <c r="N38" s="68"/>
      <c r="O38" s="68"/>
      <c r="P38" s="68"/>
      <c r="Q38" s="68"/>
      <c r="R38" s="68"/>
      <c r="S38" s="68"/>
      <c r="T38" s="68"/>
      <c r="U38" s="68"/>
      <c r="V38" s="68"/>
      <c r="W38" s="68"/>
      <c r="X38" s="147"/>
      <c r="Y38" s="88"/>
    </row>
    <row r="39" spans="1:25">
      <c r="A39" s="170"/>
      <c r="B39" s="208"/>
      <c r="C39" s="209"/>
      <c r="D39" s="68"/>
      <c r="E39" s="204"/>
      <c r="F39" s="68"/>
      <c r="G39" s="68"/>
      <c r="H39" s="68"/>
      <c r="I39" s="68"/>
      <c r="J39" s="68"/>
      <c r="K39" s="68"/>
      <c r="L39" s="68"/>
      <c r="M39" s="68"/>
      <c r="N39" s="68"/>
      <c r="O39" s="68"/>
      <c r="P39" s="68"/>
      <c r="Q39" s="68"/>
      <c r="R39" s="68"/>
      <c r="S39" s="68"/>
      <c r="T39" s="68"/>
      <c r="U39" s="68"/>
      <c r="V39" s="68"/>
      <c r="W39" s="68"/>
      <c r="X39" s="68"/>
    </row>
    <row r="40" spans="1:25">
      <c r="A40" s="170"/>
      <c r="B40" s="199"/>
      <c r="C40" s="202"/>
      <c r="D40" s="74"/>
      <c r="E40" s="204"/>
      <c r="F40" s="73"/>
      <c r="G40" s="73"/>
      <c r="H40" s="73"/>
      <c r="I40" s="73"/>
      <c r="J40" s="73"/>
      <c r="K40" s="73"/>
      <c r="L40" s="73"/>
      <c r="M40" s="73"/>
      <c r="N40" s="73"/>
      <c r="O40" s="73"/>
      <c r="P40" s="73"/>
      <c r="Q40" s="73"/>
      <c r="R40" s="73"/>
      <c r="S40" s="73"/>
      <c r="T40" s="73"/>
      <c r="U40" s="73"/>
      <c r="V40" s="73"/>
      <c r="W40" s="73"/>
      <c r="X40" s="79"/>
    </row>
    <row r="41" spans="1:25">
      <c r="A41" s="170"/>
      <c r="B41" s="199"/>
      <c r="C41" s="202"/>
      <c r="D41" s="73"/>
      <c r="E41" s="204"/>
      <c r="F41" s="74"/>
      <c r="G41" s="74"/>
      <c r="H41" s="74"/>
      <c r="I41" s="74"/>
      <c r="J41" s="74"/>
      <c r="K41" s="74"/>
      <c r="L41" s="74"/>
      <c r="M41" s="74"/>
      <c r="N41" s="74"/>
      <c r="O41" s="74"/>
      <c r="P41" s="74"/>
      <c r="Q41" s="74"/>
      <c r="R41" s="74"/>
      <c r="S41" s="74"/>
      <c r="T41" s="74"/>
      <c r="U41" s="74"/>
      <c r="V41" s="74"/>
      <c r="W41" s="74"/>
      <c r="X41" s="73"/>
    </row>
    <row r="42" spans="1:25">
      <c r="A42" s="170"/>
      <c r="B42" s="196"/>
      <c r="C42" s="172"/>
      <c r="D42" s="68"/>
      <c r="E42" s="204"/>
      <c r="F42" s="68"/>
      <c r="G42" s="68"/>
      <c r="H42" s="68"/>
      <c r="I42" s="68"/>
      <c r="J42" s="68"/>
      <c r="K42" s="68"/>
      <c r="L42" s="68"/>
      <c r="M42" s="68"/>
      <c r="N42" s="68"/>
      <c r="O42" s="68"/>
      <c r="P42" s="68"/>
      <c r="Q42" s="68"/>
      <c r="R42" s="68"/>
      <c r="S42" s="68"/>
      <c r="T42" s="68"/>
      <c r="U42" s="68"/>
      <c r="V42" s="68"/>
      <c r="W42" s="68"/>
      <c r="X42" s="68"/>
      <c r="Y42" s="88"/>
    </row>
    <row r="43" spans="1:25">
      <c r="A43" s="170"/>
      <c r="B43" s="196"/>
      <c r="C43" s="172"/>
      <c r="D43" s="68"/>
      <c r="E43" s="204"/>
      <c r="F43" s="68"/>
      <c r="G43" s="68"/>
      <c r="H43" s="68"/>
      <c r="I43" s="68"/>
      <c r="J43" s="68"/>
      <c r="K43" s="68"/>
      <c r="L43" s="68"/>
      <c r="M43" s="68"/>
      <c r="N43" s="68"/>
      <c r="O43" s="68"/>
      <c r="P43" s="68"/>
      <c r="Q43" s="68"/>
      <c r="R43" s="68"/>
      <c r="S43" s="68"/>
      <c r="T43" s="68"/>
      <c r="U43" s="68"/>
      <c r="V43" s="68"/>
      <c r="W43" s="68"/>
      <c r="X43" s="68"/>
      <c r="Y43" s="88"/>
    </row>
    <row r="44" spans="1:25">
      <c r="A44" s="170"/>
      <c r="B44" s="196"/>
      <c r="C44" s="172"/>
      <c r="D44" s="68"/>
      <c r="E44" s="204"/>
      <c r="F44" s="68"/>
      <c r="G44" s="68"/>
      <c r="H44" s="68"/>
      <c r="I44" s="68"/>
      <c r="J44" s="68"/>
      <c r="K44" s="68"/>
      <c r="L44" s="68"/>
      <c r="M44" s="68"/>
      <c r="N44" s="68"/>
      <c r="O44" s="68"/>
      <c r="P44" s="68"/>
      <c r="Q44" s="68"/>
      <c r="R44" s="68"/>
      <c r="S44" s="68"/>
      <c r="T44" s="68"/>
      <c r="U44" s="68"/>
      <c r="V44" s="68"/>
      <c r="W44" s="68"/>
      <c r="X44" s="68"/>
      <c r="Y44" s="88"/>
    </row>
    <row r="45" spans="1:25">
      <c r="A45" s="170"/>
      <c r="B45" s="196"/>
      <c r="C45" s="172"/>
      <c r="D45" s="68"/>
      <c r="E45" s="204"/>
      <c r="F45" s="68"/>
      <c r="G45" s="68"/>
      <c r="H45" s="68"/>
      <c r="I45" s="68"/>
      <c r="J45" s="68"/>
      <c r="K45" s="68"/>
      <c r="L45" s="68"/>
      <c r="M45" s="68"/>
      <c r="N45" s="68"/>
      <c r="O45" s="68"/>
      <c r="P45" s="68"/>
      <c r="Q45" s="68"/>
      <c r="R45" s="68"/>
      <c r="S45" s="68"/>
      <c r="T45" s="68"/>
      <c r="U45" s="68"/>
      <c r="V45" s="68"/>
      <c r="W45" s="68"/>
      <c r="X45" s="68"/>
      <c r="Y45" s="88"/>
    </row>
    <row r="46" spans="1:25">
      <c r="A46" s="170"/>
      <c r="B46" s="196"/>
      <c r="C46" s="172"/>
      <c r="D46" s="68"/>
      <c r="E46" s="204"/>
      <c r="F46" s="68"/>
      <c r="G46" s="68"/>
      <c r="H46" s="68"/>
      <c r="I46" s="68"/>
      <c r="J46" s="68"/>
      <c r="K46" s="68"/>
      <c r="L46" s="68"/>
      <c r="M46" s="68"/>
      <c r="N46" s="68"/>
      <c r="O46" s="68"/>
      <c r="P46" s="68"/>
      <c r="Q46" s="68"/>
      <c r="R46" s="68"/>
      <c r="S46" s="68"/>
      <c r="T46" s="68"/>
      <c r="U46" s="68"/>
      <c r="V46" s="68"/>
      <c r="W46" s="68"/>
      <c r="X46" s="68"/>
      <c r="Y46" s="88"/>
    </row>
    <row r="47" spans="1:25">
      <c r="A47" s="170"/>
      <c r="B47" s="196"/>
      <c r="C47" s="172"/>
      <c r="D47" s="68"/>
      <c r="E47" s="204"/>
      <c r="F47" s="68"/>
      <c r="G47" s="68"/>
      <c r="H47" s="68"/>
      <c r="I47" s="68"/>
      <c r="J47" s="68"/>
      <c r="K47" s="68"/>
      <c r="L47" s="68"/>
      <c r="M47" s="68"/>
      <c r="N47" s="68"/>
      <c r="O47" s="68"/>
      <c r="P47" s="68"/>
      <c r="Q47" s="68"/>
      <c r="R47" s="68"/>
      <c r="S47" s="68"/>
      <c r="T47" s="68"/>
      <c r="U47" s="68"/>
      <c r="V47" s="68"/>
      <c r="W47" s="68"/>
      <c r="X47" s="68"/>
      <c r="Y47" s="88"/>
    </row>
    <row r="48" spans="1:25">
      <c r="A48" s="213" t="s">
        <v>214</v>
      </c>
      <c r="B48" s="196"/>
      <c r="C48" s="172"/>
      <c r="D48" s="68"/>
      <c r="E48" s="204"/>
      <c r="F48" s="68"/>
      <c r="G48" s="68"/>
      <c r="H48" s="68"/>
      <c r="I48" s="68"/>
      <c r="J48" s="68"/>
      <c r="K48" s="68"/>
      <c r="L48" s="68"/>
      <c r="M48" s="68"/>
      <c r="N48" s="68"/>
      <c r="O48" s="68"/>
      <c r="P48" s="68"/>
      <c r="Q48" s="68"/>
      <c r="R48" s="68"/>
      <c r="S48" s="68"/>
      <c r="T48" s="68"/>
      <c r="U48" s="68"/>
      <c r="V48" s="68"/>
      <c r="W48" s="68"/>
      <c r="X48" s="68"/>
      <c r="Y48" s="88"/>
    </row>
    <row r="49" spans="1:25">
      <c r="A49" s="170"/>
      <c r="B49" s="196"/>
      <c r="C49" s="172"/>
      <c r="D49" s="68"/>
      <c r="E49" s="204"/>
      <c r="F49" s="68"/>
      <c r="G49" s="68"/>
      <c r="H49" s="68"/>
      <c r="I49" s="68"/>
      <c r="J49" s="68"/>
      <c r="K49" s="68"/>
      <c r="L49" s="68"/>
      <c r="M49" s="68"/>
      <c r="N49" s="68"/>
      <c r="O49" s="68"/>
      <c r="P49" s="68"/>
      <c r="Q49" s="68"/>
      <c r="R49" s="68"/>
      <c r="S49" s="68"/>
      <c r="T49" s="68"/>
      <c r="U49" s="68"/>
      <c r="V49" s="68"/>
      <c r="W49" s="68"/>
      <c r="X49" s="68"/>
      <c r="Y49" s="88"/>
    </row>
    <row r="50" spans="1:25">
      <c r="A50" s="170"/>
      <c r="B50" s="196"/>
      <c r="C50" s="172"/>
      <c r="D50" s="68"/>
      <c r="E50" s="204"/>
      <c r="F50" s="68"/>
      <c r="G50" s="68"/>
      <c r="H50" s="68"/>
      <c r="I50" s="68"/>
      <c r="J50" s="68"/>
      <c r="K50" s="68"/>
      <c r="L50" s="68"/>
      <c r="M50" s="68"/>
      <c r="N50" s="68"/>
      <c r="O50" s="68"/>
      <c r="P50" s="68"/>
      <c r="Q50" s="68"/>
      <c r="R50" s="68"/>
      <c r="S50" s="68"/>
      <c r="T50" s="68"/>
      <c r="U50" s="68"/>
      <c r="V50" s="68"/>
      <c r="W50" s="68"/>
      <c r="X50" s="68"/>
      <c r="Y50" s="88"/>
    </row>
    <row r="51" spans="1:25">
      <c r="A51" s="170"/>
      <c r="B51" s="196"/>
      <c r="C51" s="172"/>
      <c r="D51" s="68"/>
      <c r="E51" s="204"/>
      <c r="F51" s="68"/>
      <c r="G51" s="68"/>
      <c r="H51" s="68"/>
      <c r="I51" s="68"/>
      <c r="J51" s="68"/>
      <c r="K51" s="68"/>
      <c r="L51" s="68"/>
      <c r="M51" s="68"/>
      <c r="N51" s="68"/>
      <c r="O51" s="68"/>
      <c r="P51" s="68"/>
      <c r="Q51" s="68"/>
      <c r="R51" s="68"/>
      <c r="S51" s="68"/>
      <c r="T51" s="68"/>
      <c r="U51" s="68"/>
      <c r="V51" s="68"/>
      <c r="W51" s="68"/>
      <c r="X51" s="68"/>
      <c r="Y51" s="88"/>
    </row>
    <row r="52" spans="1:25">
      <c r="A52" s="170"/>
      <c r="B52" s="196"/>
      <c r="C52" s="172"/>
      <c r="D52" s="68"/>
      <c r="E52" s="204"/>
      <c r="F52" s="68"/>
      <c r="G52" s="68"/>
      <c r="H52" s="68"/>
      <c r="I52" s="68"/>
      <c r="J52" s="68"/>
      <c r="K52" s="68"/>
      <c r="L52" s="68"/>
      <c r="M52" s="68"/>
      <c r="N52" s="68"/>
      <c r="O52" s="68"/>
      <c r="P52" s="68"/>
      <c r="Q52" s="68"/>
      <c r="R52" s="68"/>
      <c r="S52" s="68"/>
      <c r="T52" s="68"/>
      <c r="U52" s="68"/>
      <c r="V52" s="68"/>
      <c r="W52" s="68"/>
      <c r="X52" s="68"/>
      <c r="Y52" s="88"/>
    </row>
    <row r="53" spans="1:25">
      <c r="A53" s="170"/>
      <c r="B53" s="196"/>
      <c r="C53" s="172"/>
      <c r="D53" s="68"/>
      <c r="E53" s="204"/>
      <c r="F53" s="68"/>
      <c r="G53" s="68"/>
      <c r="H53" s="68"/>
      <c r="I53" s="68"/>
      <c r="J53" s="68"/>
      <c r="K53" s="68"/>
      <c r="L53" s="68"/>
      <c r="M53" s="68"/>
      <c r="N53" s="68"/>
      <c r="O53" s="68"/>
      <c r="P53" s="68"/>
      <c r="Q53" s="68"/>
      <c r="R53" s="68"/>
      <c r="S53" s="68"/>
      <c r="T53" s="68"/>
      <c r="U53" s="68"/>
      <c r="V53" s="68"/>
      <c r="W53" s="68"/>
      <c r="X53" s="68"/>
      <c r="Y53" s="88"/>
    </row>
    <row r="54" spans="1:25">
      <c r="A54" s="170"/>
      <c r="B54" s="196"/>
      <c r="C54" s="172"/>
      <c r="D54" s="68"/>
      <c r="E54" s="204"/>
      <c r="F54" s="68"/>
      <c r="G54" s="68"/>
      <c r="H54" s="68"/>
      <c r="I54" s="68"/>
      <c r="J54" s="68"/>
      <c r="K54" s="68"/>
      <c r="L54" s="68"/>
      <c r="M54" s="68"/>
      <c r="N54" s="68"/>
      <c r="O54" s="68"/>
      <c r="P54" s="68"/>
      <c r="Q54" s="68"/>
      <c r="R54" s="68"/>
      <c r="S54" s="68"/>
      <c r="T54" s="68"/>
      <c r="U54" s="68"/>
      <c r="V54" s="68"/>
      <c r="W54" s="68"/>
      <c r="X54" s="147"/>
      <c r="Y54" s="88"/>
    </row>
    <row r="55" spans="1:25">
      <c r="A55" s="170"/>
      <c r="B55" s="196"/>
      <c r="C55" s="172"/>
      <c r="D55" s="68"/>
      <c r="E55" s="204"/>
      <c r="F55" s="68"/>
      <c r="G55" s="68"/>
      <c r="H55" s="68"/>
      <c r="I55" s="68"/>
      <c r="J55" s="68"/>
      <c r="K55" s="68"/>
      <c r="L55" s="68"/>
      <c r="M55" s="68"/>
      <c r="N55" s="68"/>
      <c r="O55" s="68"/>
      <c r="P55" s="68"/>
      <c r="Q55" s="68"/>
      <c r="R55" s="68"/>
      <c r="S55" s="68"/>
      <c r="T55" s="68"/>
      <c r="U55" s="68"/>
      <c r="V55" s="68"/>
      <c r="W55" s="68"/>
      <c r="X55" s="147"/>
      <c r="Y55" s="88"/>
    </row>
    <row r="56" spans="1:25">
      <c r="A56" s="170"/>
      <c r="B56" s="196"/>
      <c r="C56" s="172"/>
      <c r="D56" s="68"/>
      <c r="E56" s="204"/>
      <c r="F56" s="68"/>
      <c r="G56" s="68"/>
      <c r="H56" s="68"/>
      <c r="I56" s="68"/>
      <c r="J56" s="68"/>
      <c r="K56" s="68"/>
      <c r="L56" s="68"/>
      <c r="M56" s="68"/>
      <c r="N56" s="68"/>
      <c r="O56" s="68"/>
      <c r="P56" s="68"/>
      <c r="Q56" s="68"/>
      <c r="R56" s="68"/>
      <c r="S56" s="68"/>
      <c r="T56" s="68"/>
      <c r="U56" s="68"/>
      <c r="V56" s="68"/>
      <c r="W56" s="68"/>
      <c r="X56" s="147"/>
      <c r="Y56" s="88"/>
    </row>
    <row r="57" spans="1:25">
      <c r="A57" s="170"/>
      <c r="B57" s="196"/>
      <c r="C57" s="172"/>
      <c r="D57" s="68"/>
      <c r="E57" s="204"/>
      <c r="F57" s="68"/>
      <c r="G57" s="68"/>
      <c r="H57" s="68"/>
      <c r="I57" s="68"/>
      <c r="J57" s="68"/>
      <c r="K57" s="68"/>
      <c r="L57" s="68"/>
      <c r="M57" s="68"/>
      <c r="N57" s="68"/>
      <c r="O57" s="68"/>
      <c r="P57" s="68"/>
      <c r="Q57" s="68"/>
      <c r="R57" s="68"/>
      <c r="S57" s="68"/>
      <c r="T57" s="68"/>
      <c r="U57" s="68"/>
      <c r="V57" s="68"/>
      <c r="W57" s="68"/>
      <c r="X57" s="147"/>
      <c r="Y57" s="88"/>
    </row>
    <row r="58" spans="1:25">
      <c r="A58" s="170"/>
      <c r="B58" s="196"/>
      <c r="C58" s="172"/>
      <c r="D58" s="68"/>
      <c r="E58" s="204"/>
      <c r="F58" s="68"/>
      <c r="G58" s="68"/>
      <c r="H58" s="68"/>
      <c r="I58" s="68"/>
      <c r="J58" s="68"/>
      <c r="K58" s="68"/>
      <c r="L58" s="68"/>
      <c r="M58" s="68"/>
      <c r="N58" s="68"/>
      <c r="O58" s="68"/>
      <c r="P58" s="68"/>
      <c r="Q58" s="68"/>
      <c r="R58" s="68"/>
      <c r="S58" s="68"/>
      <c r="T58" s="68"/>
      <c r="U58" s="68"/>
      <c r="V58" s="68"/>
      <c r="W58" s="68"/>
      <c r="X58" s="147"/>
      <c r="Y58" s="88"/>
    </row>
    <row r="59" spans="1:25">
      <c r="A59" s="170"/>
      <c r="B59" s="196"/>
      <c r="C59" s="172"/>
      <c r="D59" s="68"/>
      <c r="E59" s="204"/>
      <c r="F59" s="68"/>
      <c r="G59" s="68"/>
      <c r="H59" s="68"/>
      <c r="I59" s="68"/>
      <c r="J59" s="68"/>
      <c r="K59" s="68"/>
      <c r="L59" s="68"/>
      <c r="M59" s="68"/>
      <c r="N59" s="68"/>
      <c r="O59" s="68"/>
      <c r="P59" s="68"/>
      <c r="Q59" s="68"/>
      <c r="R59" s="68"/>
      <c r="S59" s="68"/>
      <c r="T59" s="68"/>
      <c r="U59" s="68"/>
      <c r="V59" s="68"/>
      <c r="W59" s="68"/>
      <c r="X59" s="147"/>
      <c r="Y59" s="88"/>
    </row>
    <row r="60" spans="1:25">
      <c r="A60" s="170"/>
      <c r="B60" s="196"/>
      <c r="C60" s="172"/>
      <c r="D60" s="68"/>
      <c r="E60" s="204"/>
      <c r="F60" s="68"/>
      <c r="G60" s="68"/>
      <c r="H60" s="68"/>
      <c r="I60" s="68"/>
      <c r="J60" s="68"/>
      <c r="K60" s="68"/>
      <c r="L60" s="68"/>
      <c r="M60" s="68"/>
      <c r="N60" s="68"/>
      <c r="O60" s="68"/>
      <c r="P60" s="68"/>
      <c r="Q60" s="68"/>
      <c r="R60" s="68"/>
      <c r="S60" s="68"/>
      <c r="T60" s="68"/>
      <c r="U60" s="68"/>
      <c r="V60" s="68"/>
      <c r="W60" s="68"/>
      <c r="X60" s="147"/>
      <c r="Y60" s="88"/>
    </row>
    <row r="61" spans="1:25">
      <c r="A61" s="170"/>
      <c r="B61" s="196"/>
      <c r="C61" s="172"/>
      <c r="D61" s="68"/>
      <c r="E61" s="204"/>
      <c r="F61" s="68"/>
      <c r="G61" s="68"/>
      <c r="H61" s="68"/>
      <c r="I61" s="68"/>
      <c r="J61" s="68"/>
      <c r="K61" s="68"/>
      <c r="L61" s="68"/>
      <c r="M61" s="68"/>
      <c r="N61" s="68"/>
      <c r="O61" s="68"/>
      <c r="P61" s="68"/>
      <c r="Q61" s="68"/>
      <c r="R61" s="68"/>
      <c r="S61" s="68"/>
      <c r="T61" s="68"/>
      <c r="U61" s="68"/>
      <c r="V61" s="68"/>
      <c r="W61" s="68"/>
      <c r="X61" s="147"/>
      <c r="Y61" s="88"/>
    </row>
    <row r="62" spans="1:25">
      <c r="A62" s="170"/>
      <c r="B62" s="196"/>
      <c r="C62" s="172"/>
      <c r="D62" s="68"/>
      <c r="E62" s="204"/>
      <c r="F62" s="68"/>
      <c r="G62" s="68"/>
      <c r="H62" s="68"/>
      <c r="I62" s="68"/>
      <c r="J62" s="68"/>
      <c r="K62" s="68"/>
      <c r="L62" s="68"/>
      <c r="M62" s="68"/>
      <c r="N62" s="68"/>
      <c r="O62" s="68"/>
      <c r="P62" s="68"/>
      <c r="Q62" s="68"/>
      <c r="R62" s="68"/>
      <c r="S62" s="68"/>
      <c r="T62" s="68"/>
      <c r="U62" s="68"/>
      <c r="V62" s="68"/>
      <c r="W62" s="68"/>
      <c r="X62" s="147"/>
      <c r="Y62" s="88"/>
    </row>
    <row r="63" spans="1:25">
      <c r="A63" s="170"/>
      <c r="B63" s="196"/>
      <c r="C63" s="172"/>
      <c r="D63" s="68"/>
      <c r="E63" s="204"/>
      <c r="F63" s="68"/>
      <c r="G63" s="68"/>
      <c r="H63" s="68"/>
      <c r="I63" s="68"/>
      <c r="J63" s="68"/>
      <c r="K63" s="68"/>
      <c r="L63" s="68"/>
      <c r="M63" s="68"/>
      <c r="N63" s="68"/>
      <c r="O63" s="68"/>
      <c r="P63" s="68"/>
      <c r="Q63" s="68"/>
      <c r="R63" s="68"/>
      <c r="S63" s="68"/>
      <c r="T63" s="68"/>
      <c r="U63" s="68"/>
      <c r="V63" s="68"/>
      <c r="W63" s="68"/>
      <c r="X63" s="147"/>
      <c r="Y63" s="88"/>
    </row>
    <row r="64" spans="1:25">
      <c r="A64" s="170"/>
      <c r="B64" s="196"/>
      <c r="C64" s="172"/>
      <c r="D64" s="68"/>
      <c r="E64" s="204"/>
      <c r="F64" s="68"/>
      <c r="G64" s="68"/>
      <c r="H64" s="68"/>
      <c r="I64" s="68"/>
      <c r="J64" s="68"/>
      <c r="K64" s="68"/>
      <c r="L64" s="68"/>
      <c r="M64" s="68"/>
      <c r="N64" s="68"/>
      <c r="O64" s="68"/>
      <c r="P64" s="68"/>
      <c r="Q64" s="68"/>
      <c r="R64" s="68"/>
      <c r="S64" s="68"/>
      <c r="T64" s="68"/>
      <c r="U64" s="68"/>
      <c r="V64" s="68"/>
      <c r="W64" s="68"/>
      <c r="X64" s="147"/>
      <c r="Y64" s="88"/>
    </row>
    <row r="65" spans="1:25">
      <c r="A65" s="170"/>
      <c r="B65" s="196"/>
      <c r="C65" s="172"/>
      <c r="D65" s="68"/>
      <c r="E65" s="204"/>
      <c r="F65" s="68"/>
      <c r="G65" s="68"/>
      <c r="H65" s="68"/>
      <c r="I65" s="68"/>
      <c r="J65" s="68"/>
      <c r="K65" s="68"/>
      <c r="L65" s="68"/>
      <c r="M65" s="68"/>
      <c r="N65" s="68"/>
      <c r="O65" s="68"/>
      <c r="P65" s="68"/>
      <c r="Q65" s="68"/>
      <c r="R65" s="68"/>
      <c r="S65" s="68"/>
      <c r="T65" s="68"/>
      <c r="U65" s="68"/>
      <c r="V65" s="68"/>
      <c r="W65" s="68"/>
      <c r="X65" s="147"/>
      <c r="Y65" s="88"/>
    </row>
    <row r="66" spans="1:25">
      <c r="A66" s="170"/>
      <c r="B66" s="196"/>
      <c r="C66" s="172"/>
      <c r="D66" s="68"/>
      <c r="E66" s="204"/>
      <c r="F66" s="68"/>
      <c r="G66" s="68"/>
      <c r="H66" s="68"/>
      <c r="I66" s="68"/>
      <c r="J66" s="68"/>
      <c r="K66" s="68"/>
      <c r="L66" s="68"/>
      <c r="M66" s="68"/>
      <c r="N66" s="68"/>
      <c r="O66" s="68"/>
      <c r="P66" s="68"/>
      <c r="Q66" s="68"/>
      <c r="R66" s="68"/>
      <c r="S66" s="68"/>
      <c r="T66" s="68"/>
      <c r="U66" s="68"/>
      <c r="V66" s="68"/>
      <c r="W66" s="68"/>
      <c r="X66" s="147"/>
      <c r="Y66" s="88"/>
    </row>
    <row r="67" spans="1:25">
      <c r="A67" s="170"/>
      <c r="B67" s="196"/>
      <c r="C67" s="172"/>
      <c r="D67" s="68"/>
      <c r="E67" s="204"/>
      <c r="F67" s="68"/>
      <c r="G67" s="68"/>
      <c r="H67" s="68"/>
      <c r="I67" s="68"/>
      <c r="J67" s="68"/>
      <c r="K67" s="68"/>
      <c r="L67" s="68"/>
      <c r="M67" s="68"/>
      <c r="N67" s="68"/>
      <c r="O67" s="68"/>
      <c r="P67" s="68"/>
      <c r="Q67" s="68"/>
      <c r="R67" s="68"/>
      <c r="S67" s="68"/>
      <c r="T67" s="68"/>
      <c r="U67" s="68"/>
      <c r="V67" s="68"/>
      <c r="W67" s="68"/>
      <c r="X67" s="147"/>
      <c r="Y67" s="88"/>
    </row>
    <row r="68" spans="1:25">
      <c r="A68" s="170"/>
      <c r="B68" s="196"/>
      <c r="C68" s="172"/>
      <c r="D68" s="68"/>
      <c r="E68" s="204"/>
      <c r="F68" s="68"/>
      <c r="G68" s="68"/>
      <c r="H68" s="68"/>
      <c r="I68" s="68"/>
      <c r="J68" s="68"/>
      <c r="K68" s="68"/>
      <c r="L68" s="68"/>
      <c r="M68" s="68"/>
      <c r="N68" s="68"/>
      <c r="O68" s="68"/>
      <c r="P68" s="68"/>
      <c r="Q68" s="68"/>
      <c r="R68" s="68"/>
      <c r="S68" s="68"/>
      <c r="T68" s="68"/>
      <c r="U68" s="68"/>
      <c r="V68" s="68"/>
      <c r="W68" s="68"/>
      <c r="X68" s="147"/>
      <c r="Y68" s="88"/>
    </row>
    <row r="69" spans="1:25">
      <c r="A69" s="170"/>
      <c r="B69" s="196"/>
      <c r="C69" s="172"/>
      <c r="D69" s="68"/>
      <c r="E69" s="204"/>
      <c r="F69" s="68"/>
      <c r="G69" s="68"/>
      <c r="H69" s="68"/>
      <c r="I69" s="68"/>
      <c r="J69" s="68"/>
      <c r="K69" s="68"/>
      <c r="L69" s="68"/>
      <c r="M69" s="68"/>
      <c r="N69" s="68"/>
      <c r="O69" s="68"/>
      <c r="P69" s="68"/>
      <c r="Q69" s="68"/>
      <c r="R69" s="68"/>
      <c r="S69" s="68"/>
      <c r="T69" s="68"/>
      <c r="U69" s="68"/>
      <c r="V69" s="68"/>
      <c r="W69" s="68"/>
      <c r="X69" s="147"/>
      <c r="Y69" s="88"/>
    </row>
    <row r="70" spans="1:25">
      <c r="A70" s="147"/>
      <c r="B70" s="147"/>
      <c r="C70" s="68"/>
      <c r="D70" s="68"/>
      <c r="E70" s="68"/>
      <c r="F70" s="68"/>
      <c r="G70" s="68"/>
      <c r="H70" s="68"/>
      <c r="I70" s="68"/>
      <c r="J70" s="68"/>
      <c r="K70" s="68"/>
      <c r="L70" s="68"/>
      <c r="M70" s="68"/>
      <c r="N70" s="68"/>
      <c r="O70" s="68"/>
      <c r="P70" s="68"/>
      <c r="Q70" s="68"/>
      <c r="R70" s="68"/>
      <c r="S70" s="68"/>
      <c r="T70" s="68"/>
      <c r="U70" s="68"/>
      <c r="V70" s="68"/>
      <c r="W70" s="68"/>
      <c r="X70" s="147"/>
      <c r="Y70" s="88"/>
    </row>
    <row r="71" spans="1:25">
      <c r="A71" s="147"/>
      <c r="B71" s="147"/>
      <c r="C71" s="68"/>
      <c r="D71" s="68"/>
      <c r="E71" s="68"/>
      <c r="F71" s="68"/>
      <c r="G71" s="68"/>
      <c r="H71" s="68"/>
      <c r="I71" s="68"/>
      <c r="J71" s="68"/>
      <c r="K71" s="68"/>
      <c r="L71" s="68"/>
      <c r="M71" s="68"/>
      <c r="N71" s="68"/>
      <c r="O71" s="68"/>
      <c r="P71" s="68"/>
      <c r="Q71" s="68"/>
      <c r="R71" s="68"/>
      <c r="S71" s="68"/>
      <c r="T71" s="68"/>
      <c r="U71" s="68"/>
      <c r="V71" s="68"/>
      <c r="W71" s="68"/>
      <c r="X71" s="147"/>
      <c r="Y71" s="88"/>
    </row>
    <row r="72" spans="1:25">
      <c r="A72" s="147"/>
      <c r="B72" s="147"/>
      <c r="C72" s="68"/>
      <c r="D72" s="68"/>
      <c r="E72" s="68"/>
      <c r="F72" s="68"/>
      <c r="G72" s="68"/>
      <c r="H72" s="68"/>
      <c r="I72" s="68"/>
      <c r="J72" s="68"/>
      <c r="K72" s="68"/>
      <c r="L72" s="68"/>
      <c r="M72" s="68"/>
      <c r="N72" s="68"/>
      <c r="O72" s="68"/>
      <c r="P72" s="68"/>
      <c r="Q72" s="68"/>
      <c r="R72" s="68"/>
      <c r="S72" s="68"/>
      <c r="T72" s="68"/>
      <c r="U72" s="68"/>
      <c r="V72" s="68"/>
      <c r="W72" s="68"/>
      <c r="X72" s="147"/>
      <c r="Y72" s="88"/>
    </row>
    <row r="73" spans="1:25">
      <c r="A73" s="147"/>
      <c r="B73" s="147"/>
      <c r="C73" s="68"/>
      <c r="D73" s="68"/>
      <c r="E73" s="68"/>
      <c r="F73" s="68"/>
      <c r="G73" s="68"/>
      <c r="H73" s="68"/>
      <c r="I73" s="68"/>
      <c r="J73" s="68"/>
      <c r="K73" s="68"/>
      <c r="L73" s="68"/>
      <c r="M73" s="68"/>
      <c r="N73" s="68"/>
      <c r="O73" s="68"/>
      <c r="P73" s="68"/>
      <c r="Q73" s="68"/>
      <c r="R73" s="68"/>
      <c r="S73" s="68"/>
      <c r="T73" s="68"/>
      <c r="U73" s="68"/>
      <c r="V73" s="68"/>
      <c r="W73" s="68"/>
      <c r="X73" s="147"/>
      <c r="Y73" s="88"/>
    </row>
    <row r="76" spans="1:25" ht="15.75">
      <c r="A76" s="192"/>
      <c r="B76" s="192"/>
      <c r="C76" s="192"/>
      <c r="D76" s="192"/>
      <c r="E76" s="192"/>
      <c r="F76" s="192"/>
      <c r="G76" s="192"/>
      <c r="H76" s="192"/>
      <c r="I76" s="192"/>
      <c r="J76" s="192"/>
      <c r="K76" s="192"/>
      <c r="L76" s="192"/>
      <c r="M76" s="192"/>
      <c r="N76" s="192"/>
      <c r="O76" s="192"/>
      <c r="P76" s="192"/>
      <c r="Q76" s="192"/>
      <c r="R76" s="192"/>
      <c r="S76" s="192"/>
      <c r="T76" s="192"/>
      <c r="U76" s="192"/>
      <c r="V76" s="192"/>
      <c r="W76" s="192"/>
      <c r="X76" s="53"/>
    </row>
    <row r="78" spans="1:25">
      <c r="A78" s="59"/>
      <c r="B78" s="59"/>
      <c r="C78" s="74"/>
      <c r="D78" s="74"/>
      <c r="E78" s="73"/>
      <c r="F78" s="73"/>
      <c r="G78" s="73"/>
      <c r="H78" s="73"/>
      <c r="I78" s="73"/>
      <c r="J78" s="73"/>
      <c r="K78" s="73"/>
      <c r="L78" s="73"/>
      <c r="M78" s="73"/>
      <c r="N78" s="73"/>
      <c r="O78" s="73"/>
      <c r="P78" s="73"/>
      <c r="Q78" s="73"/>
      <c r="R78" s="73"/>
      <c r="S78" s="73"/>
      <c r="T78" s="73"/>
      <c r="U78" s="73"/>
      <c r="V78" s="73"/>
      <c r="W78" s="73"/>
      <c r="X78" s="79"/>
    </row>
    <row r="79" spans="1:25">
      <c r="A79" s="59"/>
      <c r="B79" s="59"/>
      <c r="C79" s="73"/>
      <c r="D79" s="73"/>
      <c r="E79" s="74"/>
      <c r="F79" s="74"/>
      <c r="G79" s="74"/>
      <c r="H79" s="74"/>
      <c r="I79" s="74"/>
      <c r="J79" s="74"/>
      <c r="K79" s="74"/>
      <c r="L79" s="74"/>
      <c r="M79" s="74"/>
      <c r="N79" s="74"/>
      <c r="O79" s="74"/>
      <c r="P79" s="74"/>
      <c r="Q79" s="74"/>
      <c r="R79" s="74"/>
      <c r="S79" s="74"/>
      <c r="T79" s="74"/>
      <c r="U79" s="74"/>
      <c r="V79" s="74"/>
      <c r="W79" s="74"/>
      <c r="X79" s="73"/>
      <c r="Y79" s="74"/>
    </row>
    <row r="80" spans="1:25">
      <c r="A80" s="147"/>
      <c r="B80" s="147"/>
      <c r="C80" s="68"/>
      <c r="D80" s="68"/>
      <c r="E80" s="68"/>
      <c r="F80" s="68"/>
      <c r="G80" s="68"/>
      <c r="H80" s="68"/>
      <c r="I80" s="68"/>
      <c r="J80" s="68"/>
      <c r="K80" s="68"/>
      <c r="L80" s="68"/>
      <c r="M80" s="68"/>
      <c r="N80" s="68"/>
      <c r="O80" s="68"/>
      <c r="P80" s="68"/>
      <c r="Q80" s="68"/>
      <c r="R80" s="68"/>
      <c r="S80" s="68"/>
      <c r="T80" s="68"/>
      <c r="U80" s="68"/>
      <c r="V80" s="68"/>
      <c r="W80" s="68"/>
      <c r="X80" s="68"/>
      <c r="Y80" s="88"/>
    </row>
    <row r="81" spans="1:25">
      <c r="A81" s="147"/>
      <c r="B81" s="147"/>
      <c r="C81" s="68"/>
      <c r="D81" s="68"/>
      <c r="E81" s="68"/>
      <c r="F81" s="68"/>
      <c r="G81" s="68"/>
      <c r="H81" s="68"/>
      <c r="I81" s="68"/>
      <c r="J81" s="68"/>
      <c r="K81" s="68"/>
      <c r="L81" s="68"/>
      <c r="M81" s="68"/>
      <c r="N81" s="68"/>
      <c r="O81" s="68"/>
      <c r="P81" s="68"/>
      <c r="Q81" s="68"/>
      <c r="R81" s="68"/>
      <c r="S81" s="68"/>
      <c r="T81" s="68"/>
      <c r="U81" s="68"/>
      <c r="V81" s="68"/>
      <c r="W81" s="68"/>
      <c r="X81" s="68"/>
      <c r="Y81" s="88"/>
    </row>
    <row r="82" spans="1:25">
      <c r="A82" s="147"/>
      <c r="B82" s="147"/>
      <c r="C82" s="68"/>
      <c r="D82" s="68"/>
      <c r="E82" s="68"/>
      <c r="F82" s="68"/>
      <c r="G82" s="68"/>
      <c r="H82" s="68"/>
      <c r="I82" s="68"/>
      <c r="J82" s="68"/>
      <c r="K82" s="68"/>
      <c r="L82" s="68"/>
      <c r="M82" s="68"/>
      <c r="N82" s="68"/>
      <c r="O82" s="68"/>
      <c r="P82" s="68"/>
      <c r="Q82" s="68"/>
      <c r="R82" s="68"/>
      <c r="S82" s="68"/>
      <c r="T82" s="68"/>
      <c r="U82" s="68"/>
      <c r="V82" s="68"/>
      <c r="W82" s="68"/>
      <c r="X82" s="68"/>
      <c r="Y82" s="88"/>
    </row>
    <row r="83" spans="1:25">
      <c r="A83" s="147"/>
      <c r="B83" s="147"/>
      <c r="C83" s="68"/>
      <c r="D83" s="68"/>
      <c r="E83" s="68"/>
      <c r="F83" s="68"/>
      <c r="G83" s="68"/>
      <c r="H83" s="68"/>
      <c r="I83" s="68"/>
      <c r="J83" s="68"/>
      <c r="K83" s="68"/>
      <c r="L83" s="68"/>
      <c r="M83" s="68"/>
      <c r="N83" s="68"/>
      <c r="O83" s="68"/>
      <c r="P83" s="68"/>
      <c r="Q83" s="68"/>
      <c r="R83" s="68"/>
      <c r="S83" s="68"/>
      <c r="T83" s="68"/>
      <c r="U83" s="68"/>
      <c r="V83" s="68"/>
      <c r="W83" s="68"/>
      <c r="X83" s="68"/>
      <c r="Y83" s="88"/>
    </row>
    <row r="84" spans="1:25">
      <c r="A84" s="147"/>
      <c r="B84" s="147"/>
      <c r="C84" s="68"/>
      <c r="D84" s="68"/>
      <c r="E84" s="68"/>
      <c r="F84" s="68"/>
      <c r="G84" s="68"/>
      <c r="H84" s="68"/>
      <c r="I84" s="68"/>
      <c r="J84" s="68"/>
      <c r="K84" s="68"/>
      <c r="L84" s="68"/>
      <c r="M84" s="68"/>
      <c r="N84" s="68"/>
      <c r="O84" s="68"/>
      <c r="P84" s="68"/>
      <c r="Q84" s="68"/>
      <c r="R84" s="68"/>
      <c r="S84" s="68"/>
      <c r="T84" s="68"/>
      <c r="U84" s="68"/>
      <c r="V84" s="68"/>
      <c r="W84" s="68"/>
      <c r="X84" s="68"/>
      <c r="Y84" s="88"/>
    </row>
    <row r="85" spans="1:25">
      <c r="A85" s="147"/>
      <c r="B85" s="147"/>
      <c r="C85" s="68"/>
      <c r="D85" s="68"/>
      <c r="E85" s="68"/>
      <c r="F85" s="68"/>
      <c r="G85" s="68"/>
      <c r="H85" s="68"/>
      <c r="I85" s="68"/>
      <c r="J85" s="68"/>
      <c r="K85" s="68"/>
      <c r="L85" s="68"/>
      <c r="M85" s="68"/>
      <c r="N85" s="68"/>
      <c r="O85" s="68"/>
      <c r="P85" s="68"/>
      <c r="Q85" s="68"/>
      <c r="R85" s="68"/>
      <c r="S85" s="68"/>
      <c r="T85" s="68"/>
      <c r="U85" s="68"/>
      <c r="V85" s="68"/>
      <c r="W85" s="68"/>
      <c r="X85" s="68"/>
      <c r="Y85" s="88"/>
    </row>
    <row r="86" spans="1:25">
      <c r="A86" s="147"/>
      <c r="B86" s="147"/>
      <c r="C86" s="68"/>
      <c r="D86" s="68"/>
      <c r="E86" s="68"/>
      <c r="F86" s="68"/>
      <c r="G86" s="68"/>
      <c r="H86" s="68"/>
      <c r="I86" s="68"/>
      <c r="J86" s="68"/>
      <c r="K86" s="68"/>
      <c r="L86" s="68"/>
      <c r="M86" s="68"/>
      <c r="N86" s="68"/>
      <c r="O86" s="68"/>
      <c r="P86" s="68"/>
      <c r="Q86" s="68"/>
      <c r="R86" s="68"/>
      <c r="S86" s="68"/>
      <c r="T86" s="68"/>
      <c r="U86" s="68"/>
      <c r="V86" s="68"/>
      <c r="W86" s="68"/>
      <c r="X86" s="68"/>
      <c r="Y86" s="88"/>
    </row>
    <row r="87" spans="1:25">
      <c r="A87" s="147"/>
      <c r="B87" s="147"/>
      <c r="C87" s="68"/>
      <c r="D87" s="68"/>
      <c r="E87" s="68"/>
      <c r="F87" s="68"/>
      <c r="G87" s="68"/>
      <c r="H87" s="68"/>
      <c r="I87" s="68"/>
      <c r="J87" s="68"/>
      <c r="K87" s="68"/>
      <c r="L87" s="68"/>
      <c r="M87" s="68"/>
      <c r="N87" s="68"/>
      <c r="O87" s="68"/>
      <c r="P87" s="68"/>
      <c r="Q87" s="68"/>
      <c r="R87" s="68"/>
      <c r="S87" s="68"/>
      <c r="T87" s="68"/>
      <c r="U87" s="68"/>
      <c r="V87" s="68"/>
      <c r="W87" s="68"/>
      <c r="X87" s="68"/>
      <c r="Y87" s="88"/>
    </row>
    <row r="88" spans="1:25">
      <c r="A88" s="147"/>
      <c r="B88" s="147"/>
      <c r="C88" s="68"/>
      <c r="D88" s="68"/>
      <c r="E88" s="68"/>
      <c r="F88" s="68"/>
      <c r="G88" s="68"/>
      <c r="H88" s="68"/>
      <c r="I88" s="68"/>
      <c r="J88" s="68"/>
      <c r="K88" s="68"/>
      <c r="L88" s="68"/>
      <c r="M88" s="68"/>
      <c r="N88" s="68"/>
      <c r="O88" s="68"/>
      <c r="P88" s="68"/>
      <c r="Q88" s="68"/>
      <c r="R88" s="68"/>
      <c r="S88" s="68"/>
      <c r="T88" s="68"/>
      <c r="U88" s="68"/>
      <c r="V88" s="68"/>
      <c r="W88" s="68"/>
      <c r="X88" s="68"/>
      <c r="Y88" s="88"/>
    </row>
    <row r="89" spans="1:25">
      <c r="A89" s="147"/>
      <c r="B89" s="147"/>
      <c r="C89" s="68"/>
      <c r="D89" s="68"/>
      <c r="E89" s="68"/>
      <c r="F89" s="68"/>
      <c r="G89" s="68"/>
      <c r="H89" s="68"/>
      <c r="I89" s="68"/>
      <c r="J89" s="68"/>
      <c r="K89" s="68"/>
      <c r="L89" s="68"/>
      <c r="M89" s="68"/>
      <c r="N89" s="68"/>
      <c r="O89" s="68"/>
      <c r="P89" s="68"/>
      <c r="Q89" s="68"/>
      <c r="R89" s="68"/>
      <c r="S89" s="68"/>
      <c r="T89" s="68"/>
      <c r="U89" s="68"/>
      <c r="V89" s="68"/>
      <c r="W89" s="68"/>
      <c r="X89" s="68"/>
      <c r="Y89" s="88"/>
    </row>
    <row r="90" spans="1:25">
      <c r="A90" s="147"/>
      <c r="B90" s="147"/>
      <c r="C90" s="68"/>
      <c r="D90" s="68"/>
      <c r="E90" s="68"/>
      <c r="F90" s="68"/>
      <c r="G90" s="68"/>
      <c r="H90" s="68"/>
      <c r="I90" s="68"/>
      <c r="J90" s="68"/>
      <c r="K90" s="68"/>
      <c r="L90" s="68"/>
      <c r="M90" s="68"/>
      <c r="N90" s="68"/>
      <c r="O90" s="68"/>
      <c r="P90" s="68"/>
      <c r="Q90" s="68"/>
      <c r="R90" s="68"/>
      <c r="S90" s="68"/>
      <c r="T90" s="68"/>
      <c r="U90" s="68"/>
      <c r="V90" s="68"/>
      <c r="W90" s="68"/>
      <c r="X90" s="68"/>
      <c r="Y90" s="88"/>
    </row>
    <row r="91" spans="1:25">
      <c r="A91" s="147"/>
      <c r="B91" s="147"/>
      <c r="C91" s="68"/>
      <c r="D91" s="68"/>
      <c r="E91" s="68"/>
      <c r="F91" s="68"/>
      <c r="G91" s="68"/>
      <c r="H91" s="68"/>
      <c r="I91" s="68"/>
      <c r="J91" s="68"/>
      <c r="K91" s="68"/>
      <c r="L91" s="68"/>
      <c r="M91" s="68"/>
      <c r="N91" s="68"/>
      <c r="O91" s="68"/>
      <c r="P91" s="68"/>
      <c r="Q91" s="68"/>
      <c r="R91" s="68"/>
      <c r="S91" s="68"/>
      <c r="T91" s="68"/>
      <c r="U91" s="68"/>
      <c r="V91" s="68"/>
      <c r="W91" s="68"/>
      <c r="X91" s="68"/>
      <c r="Y91" s="88"/>
    </row>
    <row r="92" spans="1:25">
      <c r="A92" s="147"/>
      <c r="B92" s="147"/>
      <c r="C92" s="68"/>
      <c r="D92" s="68"/>
      <c r="E92" s="68"/>
      <c r="F92" s="68"/>
      <c r="G92" s="68"/>
      <c r="H92" s="68"/>
      <c r="I92" s="68"/>
      <c r="J92" s="68"/>
      <c r="K92" s="68"/>
      <c r="L92" s="68"/>
      <c r="M92" s="68"/>
      <c r="N92" s="68"/>
      <c r="O92" s="68"/>
      <c r="P92" s="68"/>
      <c r="Q92" s="68"/>
      <c r="R92" s="68"/>
      <c r="S92" s="68"/>
      <c r="T92" s="68"/>
      <c r="U92" s="68"/>
      <c r="V92" s="68"/>
      <c r="W92" s="68"/>
      <c r="X92" s="147"/>
      <c r="Y92" s="88"/>
    </row>
    <row r="93" spans="1:25">
      <c r="A93" s="147"/>
      <c r="B93" s="147"/>
      <c r="C93" s="68"/>
      <c r="D93" s="68"/>
      <c r="E93" s="68"/>
      <c r="F93" s="68"/>
      <c r="G93" s="68"/>
      <c r="H93" s="68"/>
      <c r="I93" s="68"/>
      <c r="J93" s="68"/>
      <c r="K93" s="68"/>
      <c r="L93" s="68"/>
      <c r="M93" s="68"/>
      <c r="N93" s="68"/>
      <c r="O93" s="68"/>
      <c r="P93" s="68"/>
      <c r="Q93" s="68"/>
      <c r="R93" s="68"/>
      <c r="S93" s="68"/>
      <c r="T93" s="68"/>
      <c r="U93" s="68"/>
      <c r="V93" s="68"/>
      <c r="W93" s="68"/>
      <c r="X93" s="147"/>
      <c r="Y93" s="88"/>
    </row>
    <row r="94" spans="1:25">
      <c r="A94" s="147"/>
      <c r="B94" s="147"/>
      <c r="C94" s="68"/>
      <c r="D94" s="68"/>
      <c r="E94" s="68"/>
      <c r="F94" s="68"/>
      <c r="G94" s="68"/>
      <c r="H94" s="68"/>
      <c r="I94" s="68"/>
      <c r="J94" s="68"/>
      <c r="K94" s="68"/>
      <c r="L94" s="68"/>
      <c r="M94" s="68"/>
      <c r="N94" s="68"/>
      <c r="O94" s="68"/>
      <c r="P94" s="68"/>
      <c r="Q94" s="68"/>
      <c r="R94" s="68"/>
      <c r="S94" s="68"/>
      <c r="T94" s="68"/>
      <c r="U94" s="68"/>
      <c r="V94" s="68"/>
      <c r="W94" s="68"/>
      <c r="X94" s="147"/>
      <c r="Y94" s="88"/>
    </row>
    <row r="95" spans="1:25">
      <c r="A95" s="147"/>
      <c r="B95" s="147"/>
      <c r="C95" s="68"/>
      <c r="D95" s="68"/>
      <c r="E95" s="68"/>
      <c r="F95" s="68"/>
      <c r="G95" s="68"/>
      <c r="H95" s="68"/>
      <c r="I95" s="68"/>
      <c r="J95" s="68"/>
      <c r="K95" s="68"/>
      <c r="L95" s="68"/>
      <c r="M95" s="68"/>
      <c r="N95" s="68"/>
      <c r="O95" s="68"/>
      <c r="P95" s="68"/>
      <c r="Q95" s="68"/>
      <c r="R95" s="68"/>
      <c r="S95" s="68"/>
      <c r="T95" s="68"/>
      <c r="U95" s="68"/>
      <c r="V95" s="68"/>
      <c r="W95" s="68"/>
      <c r="X95" s="147"/>
      <c r="Y95" s="88"/>
    </row>
    <row r="96" spans="1:25">
      <c r="A96" s="147"/>
      <c r="B96" s="147"/>
      <c r="C96" s="68"/>
      <c r="D96" s="68"/>
      <c r="E96" s="68"/>
      <c r="F96" s="68"/>
      <c r="G96" s="68"/>
      <c r="H96" s="68"/>
      <c r="I96" s="68"/>
      <c r="J96" s="68"/>
      <c r="K96" s="68"/>
      <c r="L96" s="68"/>
      <c r="M96" s="68"/>
      <c r="N96" s="68"/>
      <c r="O96" s="68"/>
      <c r="P96" s="68"/>
      <c r="Q96" s="68"/>
      <c r="R96" s="68"/>
      <c r="S96" s="68"/>
      <c r="T96" s="68"/>
      <c r="U96" s="68"/>
      <c r="V96" s="68"/>
      <c r="W96" s="68"/>
      <c r="X96" s="147"/>
      <c r="Y96" s="88"/>
    </row>
    <row r="97" spans="1:25">
      <c r="A97" s="147"/>
      <c r="B97" s="147"/>
      <c r="C97" s="68"/>
      <c r="D97" s="68"/>
      <c r="E97" s="68"/>
      <c r="F97" s="68"/>
      <c r="G97" s="68"/>
      <c r="H97" s="68"/>
      <c r="I97" s="68"/>
      <c r="J97" s="68"/>
      <c r="K97" s="68"/>
      <c r="L97" s="68"/>
      <c r="M97" s="68"/>
      <c r="N97" s="68"/>
      <c r="O97" s="68"/>
      <c r="P97" s="68"/>
      <c r="Q97" s="68"/>
      <c r="R97" s="68"/>
      <c r="S97" s="68"/>
      <c r="T97" s="68"/>
      <c r="U97" s="68"/>
      <c r="V97" s="68"/>
      <c r="W97" s="68"/>
      <c r="X97" s="147"/>
      <c r="Y97" s="88"/>
    </row>
    <row r="98" spans="1:25">
      <c r="A98" s="147"/>
      <c r="B98" s="147"/>
      <c r="C98" s="68"/>
      <c r="D98" s="68"/>
      <c r="E98" s="68"/>
      <c r="F98" s="68"/>
      <c r="G98" s="68"/>
      <c r="H98" s="68"/>
      <c r="I98" s="68"/>
      <c r="J98" s="68"/>
      <c r="K98" s="68"/>
      <c r="L98" s="68"/>
      <c r="M98" s="68"/>
      <c r="N98" s="68"/>
      <c r="O98" s="68"/>
      <c r="P98" s="68"/>
      <c r="Q98" s="68"/>
      <c r="R98" s="68"/>
      <c r="S98" s="68"/>
      <c r="T98" s="68"/>
      <c r="U98" s="68"/>
      <c r="V98" s="68"/>
      <c r="W98" s="68"/>
      <c r="X98" s="147"/>
      <c r="Y98" s="88"/>
    </row>
    <row r="99" spans="1:25">
      <c r="A99" s="147"/>
      <c r="B99" s="147"/>
      <c r="C99" s="68"/>
      <c r="D99" s="68"/>
      <c r="E99" s="68"/>
      <c r="F99" s="68"/>
      <c r="G99" s="68"/>
      <c r="H99" s="68"/>
      <c r="I99" s="68"/>
      <c r="J99" s="68"/>
      <c r="K99" s="68"/>
      <c r="L99" s="68"/>
      <c r="M99" s="68"/>
      <c r="N99" s="68"/>
      <c r="O99" s="68"/>
      <c r="P99" s="68"/>
      <c r="Q99" s="68"/>
      <c r="R99" s="68"/>
      <c r="S99" s="68"/>
      <c r="T99" s="68"/>
      <c r="U99" s="68"/>
      <c r="V99" s="68"/>
      <c r="W99" s="68"/>
      <c r="X99" s="147"/>
      <c r="Y99" s="88"/>
    </row>
    <row r="100" spans="1:25">
      <c r="A100" s="147"/>
      <c r="B100" s="147"/>
      <c r="C100" s="68"/>
      <c r="D100" s="68"/>
      <c r="E100" s="68"/>
      <c r="F100" s="68"/>
      <c r="G100" s="68"/>
      <c r="H100" s="68"/>
      <c r="I100" s="68"/>
      <c r="J100" s="68"/>
      <c r="K100" s="68"/>
      <c r="L100" s="68"/>
      <c r="M100" s="68"/>
      <c r="N100" s="68"/>
      <c r="O100" s="68"/>
      <c r="P100" s="68"/>
      <c r="Q100" s="68"/>
      <c r="R100" s="68"/>
      <c r="S100" s="68"/>
      <c r="T100" s="68"/>
      <c r="U100" s="68"/>
      <c r="V100" s="68"/>
      <c r="W100" s="68"/>
      <c r="X100" s="147"/>
      <c r="Y100" s="88"/>
    </row>
    <row r="101" spans="1:25">
      <c r="A101" s="147"/>
      <c r="B101" s="147"/>
      <c r="C101" s="68"/>
      <c r="D101" s="68"/>
      <c r="E101" s="68"/>
      <c r="F101" s="68"/>
      <c r="G101" s="68"/>
      <c r="H101" s="68"/>
      <c r="I101" s="68"/>
      <c r="J101" s="68"/>
      <c r="K101" s="68"/>
      <c r="L101" s="68"/>
      <c r="M101" s="68"/>
      <c r="N101" s="68"/>
      <c r="O101" s="68"/>
      <c r="P101" s="68"/>
      <c r="Q101" s="68"/>
      <c r="R101" s="68"/>
      <c r="S101" s="68"/>
      <c r="T101" s="68"/>
      <c r="U101" s="68"/>
      <c r="V101" s="68"/>
      <c r="W101" s="68"/>
      <c r="X101" s="147"/>
      <c r="Y101" s="88"/>
    </row>
    <row r="102" spans="1:25">
      <c r="A102" s="147"/>
      <c r="B102" s="147"/>
      <c r="C102" s="68"/>
      <c r="D102" s="68"/>
      <c r="E102" s="68"/>
      <c r="F102" s="68"/>
      <c r="G102" s="68"/>
      <c r="H102" s="68"/>
      <c r="I102" s="68"/>
      <c r="J102" s="68"/>
      <c r="K102" s="68"/>
      <c r="L102" s="68"/>
      <c r="M102" s="68"/>
      <c r="N102" s="68"/>
      <c r="O102" s="68"/>
      <c r="P102" s="68"/>
      <c r="Q102" s="68"/>
      <c r="R102" s="68"/>
      <c r="S102" s="68"/>
      <c r="T102" s="68"/>
      <c r="U102" s="68"/>
      <c r="V102" s="68"/>
      <c r="W102" s="68"/>
      <c r="X102" s="147"/>
      <c r="Y102" s="88"/>
    </row>
    <row r="103" spans="1:25">
      <c r="A103" s="147"/>
      <c r="B103" s="147"/>
      <c r="C103" s="68"/>
      <c r="D103" s="68"/>
      <c r="E103" s="68"/>
      <c r="F103" s="68"/>
      <c r="G103" s="68"/>
      <c r="H103" s="68"/>
      <c r="I103" s="68"/>
      <c r="J103" s="68"/>
      <c r="K103" s="68"/>
      <c r="L103" s="68"/>
      <c r="M103" s="68"/>
      <c r="N103" s="68"/>
      <c r="O103" s="68"/>
      <c r="P103" s="68"/>
      <c r="Q103" s="68"/>
      <c r="R103" s="68"/>
      <c r="S103" s="68"/>
      <c r="T103" s="68"/>
      <c r="U103" s="68"/>
      <c r="V103" s="68"/>
      <c r="W103" s="68"/>
      <c r="X103" s="147"/>
      <c r="Y103" s="88"/>
    </row>
    <row r="104" spans="1:25">
      <c r="A104" s="147"/>
      <c r="B104" s="147"/>
      <c r="C104" s="68"/>
      <c r="D104" s="68"/>
      <c r="E104" s="68"/>
      <c r="F104" s="68"/>
      <c r="G104" s="68"/>
      <c r="H104" s="68"/>
      <c r="I104" s="68"/>
      <c r="J104" s="68"/>
      <c r="K104" s="68"/>
      <c r="L104" s="68"/>
      <c r="M104" s="68"/>
      <c r="N104" s="68"/>
      <c r="O104" s="68"/>
      <c r="P104" s="68"/>
      <c r="Q104" s="68"/>
      <c r="R104" s="68"/>
      <c r="S104" s="68"/>
      <c r="T104" s="68"/>
      <c r="U104" s="68"/>
      <c r="V104" s="68"/>
      <c r="W104" s="68"/>
      <c r="X104" s="147"/>
      <c r="Y104" s="88"/>
    </row>
    <row r="105" spans="1:25">
      <c r="A105" s="147"/>
      <c r="B105" s="147"/>
      <c r="C105" s="68"/>
      <c r="D105" s="68"/>
      <c r="E105" s="68"/>
      <c r="F105" s="68"/>
      <c r="G105" s="68"/>
      <c r="H105" s="68"/>
      <c r="I105" s="68"/>
      <c r="J105" s="68"/>
      <c r="K105" s="68"/>
      <c r="L105" s="68"/>
      <c r="M105" s="68"/>
      <c r="N105" s="68"/>
      <c r="O105" s="68"/>
      <c r="P105" s="68"/>
      <c r="Q105" s="68"/>
      <c r="R105" s="68"/>
      <c r="S105" s="68"/>
      <c r="T105" s="68"/>
      <c r="U105" s="68"/>
      <c r="V105" s="68"/>
      <c r="W105" s="68"/>
      <c r="X105" s="147"/>
      <c r="Y105" s="88"/>
    </row>
    <row r="106" spans="1:25">
      <c r="A106" s="147"/>
      <c r="B106" s="147"/>
      <c r="C106" s="68"/>
      <c r="D106" s="68"/>
      <c r="E106" s="68"/>
      <c r="F106" s="68"/>
      <c r="G106" s="68"/>
      <c r="H106" s="68"/>
      <c r="I106" s="68"/>
      <c r="J106" s="68"/>
      <c r="K106" s="68"/>
      <c r="L106" s="68"/>
      <c r="M106" s="68"/>
      <c r="N106" s="68"/>
      <c r="O106" s="68"/>
      <c r="P106" s="68"/>
      <c r="Q106" s="68"/>
      <c r="R106" s="68"/>
      <c r="S106" s="68"/>
      <c r="T106" s="68"/>
      <c r="U106" s="68"/>
      <c r="V106" s="68"/>
      <c r="W106" s="68"/>
      <c r="X106" s="147"/>
      <c r="Y106" s="88"/>
    </row>
    <row r="107" spans="1:25">
      <c r="A107" s="147"/>
      <c r="B107" s="147"/>
      <c r="C107" s="68"/>
      <c r="D107" s="68"/>
      <c r="E107" s="68"/>
      <c r="F107" s="68"/>
      <c r="G107" s="68"/>
      <c r="H107" s="68"/>
      <c r="I107" s="68"/>
      <c r="J107" s="68"/>
      <c r="K107" s="68"/>
      <c r="L107" s="68"/>
      <c r="M107" s="68"/>
      <c r="N107" s="68"/>
      <c r="O107" s="68"/>
      <c r="P107" s="68"/>
      <c r="Q107" s="68"/>
      <c r="R107" s="68"/>
      <c r="S107" s="68"/>
      <c r="T107" s="68"/>
      <c r="U107" s="68"/>
      <c r="V107" s="68"/>
      <c r="W107" s="68"/>
      <c r="X107" s="147"/>
      <c r="Y107" s="88"/>
    </row>
    <row r="108" spans="1:25">
      <c r="A108" s="147"/>
      <c r="B108" s="147"/>
      <c r="C108" s="68"/>
      <c r="D108" s="68"/>
      <c r="E108" s="68"/>
      <c r="F108" s="68"/>
      <c r="G108" s="68"/>
      <c r="H108" s="68"/>
      <c r="I108" s="68"/>
      <c r="J108" s="68"/>
      <c r="K108" s="68"/>
      <c r="L108" s="68"/>
      <c r="M108" s="68"/>
      <c r="N108" s="68"/>
      <c r="O108" s="68"/>
      <c r="P108" s="68"/>
      <c r="Q108" s="68"/>
      <c r="R108" s="68"/>
      <c r="S108" s="68"/>
      <c r="T108" s="68"/>
      <c r="U108" s="68"/>
      <c r="V108" s="68"/>
      <c r="W108" s="68"/>
      <c r="X108" s="147"/>
      <c r="Y108" s="88"/>
    </row>
    <row r="109" spans="1:25">
      <c r="A109" s="147"/>
      <c r="B109" s="147"/>
      <c r="C109" s="68"/>
      <c r="D109" s="68"/>
      <c r="E109" s="68"/>
      <c r="F109" s="68"/>
      <c r="G109" s="68"/>
      <c r="H109" s="68"/>
      <c r="I109" s="68"/>
      <c r="J109" s="68"/>
      <c r="K109" s="68"/>
      <c r="L109" s="68"/>
      <c r="M109" s="68"/>
      <c r="N109" s="68"/>
      <c r="O109" s="68"/>
      <c r="P109" s="68"/>
      <c r="Q109" s="68"/>
      <c r="R109" s="68"/>
      <c r="S109" s="68"/>
      <c r="T109" s="68"/>
      <c r="U109" s="68"/>
      <c r="V109" s="68"/>
      <c r="W109" s="68"/>
      <c r="X109" s="147"/>
      <c r="Y109" s="88"/>
    </row>
    <row r="110" spans="1:25">
      <c r="A110" s="147"/>
      <c r="B110" s="147"/>
      <c r="C110" s="68"/>
      <c r="D110" s="68"/>
      <c r="E110" s="68"/>
      <c r="F110" s="68"/>
      <c r="G110" s="68"/>
      <c r="H110" s="68"/>
      <c r="I110" s="68"/>
      <c r="J110" s="68"/>
      <c r="K110" s="68"/>
      <c r="L110" s="68"/>
      <c r="M110" s="68"/>
      <c r="N110" s="68"/>
      <c r="O110" s="68"/>
      <c r="P110" s="68"/>
      <c r="Q110" s="68"/>
      <c r="R110" s="68"/>
      <c r="S110" s="68"/>
      <c r="T110" s="68"/>
      <c r="U110" s="68"/>
      <c r="V110" s="68"/>
      <c r="W110" s="68"/>
      <c r="X110" s="147"/>
      <c r="Y110" s="88"/>
    </row>
    <row r="111" spans="1:25">
      <c r="A111" s="147"/>
      <c r="B111" s="147"/>
      <c r="C111" s="68"/>
      <c r="D111" s="68"/>
      <c r="E111" s="68"/>
      <c r="F111" s="68"/>
      <c r="G111" s="68"/>
      <c r="H111" s="68"/>
      <c r="I111" s="68"/>
      <c r="J111" s="68"/>
      <c r="K111" s="68"/>
      <c r="L111" s="68"/>
      <c r="M111" s="68"/>
      <c r="N111" s="68"/>
      <c r="O111" s="68"/>
      <c r="P111" s="68"/>
      <c r="Q111" s="68"/>
      <c r="R111" s="68"/>
      <c r="S111" s="68"/>
      <c r="T111" s="68"/>
      <c r="U111" s="68"/>
      <c r="V111" s="68"/>
      <c r="W111" s="68"/>
      <c r="X111" s="147"/>
      <c r="Y111" s="88"/>
    </row>
    <row r="112" spans="1:25">
      <c r="A112" s="193"/>
      <c r="B112" s="193"/>
      <c r="C112" s="68"/>
      <c r="D112" s="68"/>
      <c r="E112" s="68"/>
      <c r="F112" s="68"/>
      <c r="G112" s="68"/>
      <c r="H112" s="68"/>
      <c r="I112" s="68"/>
      <c r="J112" s="68"/>
      <c r="K112" s="68"/>
      <c r="L112" s="68"/>
      <c r="M112" s="68"/>
      <c r="N112" s="68"/>
      <c r="O112" s="68"/>
      <c r="P112" s="68"/>
      <c r="Q112" s="68"/>
      <c r="R112" s="68"/>
      <c r="S112" s="68"/>
      <c r="T112" s="68"/>
      <c r="U112" s="68"/>
      <c r="V112" s="68"/>
      <c r="W112" s="68"/>
      <c r="X112" s="68"/>
    </row>
    <row r="113" spans="1:25">
      <c r="A113" s="59"/>
      <c r="B113" s="59"/>
      <c r="C113" s="74"/>
      <c r="D113" s="74"/>
      <c r="E113" s="73"/>
      <c r="F113" s="73"/>
      <c r="G113" s="73"/>
      <c r="H113" s="73"/>
      <c r="I113" s="73"/>
      <c r="J113" s="73"/>
      <c r="K113" s="73"/>
      <c r="L113" s="73"/>
      <c r="M113" s="73"/>
      <c r="N113" s="73"/>
      <c r="O113" s="73"/>
      <c r="P113" s="73"/>
      <c r="Q113" s="73"/>
      <c r="R113" s="73"/>
      <c r="S113" s="73"/>
      <c r="T113" s="73"/>
      <c r="U113" s="73"/>
      <c r="V113" s="73"/>
      <c r="W113" s="73"/>
      <c r="X113" s="79"/>
    </row>
    <row r="114" spans="1:25">
      <c r="A114" s="59"/>
      <c r="B114" s="59"/>
      <c r="C114" s="73"/>
      <c r="D114" s="73"/>
      <c r="E114" s="74"/>
      <c r="F114" s="74"/>
      <c r="G114" s="74"/>
      <c r="H114" s="74"/>
      <c r="I114" s="74"/>
      <c r="J114" s="74"/>
      <c r="K114" s="74"/>
      <c r="L114" s="74"/>
      <c r="M114" s="74"/>
      <c r="N114" s="74"/>
      <c r="O114" s="74"/>
      <c r="P114" s="74"/>
      <c r="Q114" s="74"/>
      <c r="R114" s="74"/>
      <c r="S114" s="74"/>
      <c r="T114" s="74"/>
      <c r="U114" s="74"/>
      <c r="V114" s="74"/>
      <c r="W114" s="74"/>
      <c r="X114" s="73"/>
    </row>
    <row r="115" spans="1:25">
      <c r="A115" s="147"/>
      <c r="B115" s="147"/>
      <c r="C115" s="68"/>
      <c r="D115" s="68"/>
      <c r="E115" s="68"/>
      <c r="F115" s="68"/>
      <c r="G115" s="68"/>
      <c r="H115" s="68"/>
      <c r="I115" s="68"/>
      <c r="J115" s="68"/>
      <c r="K115" s="68"/>
      <c r="L115" s="68"/>
      <c r="M115" s="68"/>
      <c r="N115" s="68"/>
      <c r="O115" s="68"/>
      <c r="P115" s="68"/>
      <c r="Q115" s="68"/>
      <c r="R115" s="68"/>
      <c r="S115" s="68"/>
      <c r="T115" s="68"/>
      <c r="U115" s="68"/>
      <c r="V115" s="68"/>
      <c r="W115" s="68"/>
      <c r="X115" s="68"/>
      <c r="Y115" s="88"/>
    </row>
    <row r="116" spans="1:25">
      <c r="A116" s="147"/>
      <c r="B116" s="147"/>
      <c r="C116" s="68"/>
      <c r="D116" s="68"/>
      <c r="E116" s="68"/>
      <c r="F116" s="68"/>
      <c r="G116" s="68"/>
      <c r="H116" s="68"/>
      <c r="I116" s="68"/>
      <c r="J116" s="68"/>
      <c r="K116" s="68"/>
      <c r="L116" s="68"/>
      <c r="M116" s="68"/>
      <c r="N116" s="68"/>
      <c r="O116" s="68"/>
      <c r="P116" s="68"/>
      <c r="Q116" s="68"/>
      <c r="R116" s="68"/>
      <c r="S116" s="68"/>
      <c r="T116" s="68"/>
      <c r="U116" s="68"/>
      <c r="V116" s="68"/>
      <c r="W116" s="68"/>
      <c r="X116" s="68"/>
      <c r="Y116" s="88"/>
    </row>
    <row r="117" spans="1:25">
      <c r="A117" s="147"/>
      <c r="B117" s="147"/>
      <c r="C117" s="68"/>
      <c r="D117" s="68"/>
      <c r="E117" s="68"/>
      <c r="F117" s="68"/>
      <c r="G117" s="68"/>
      <c r="H117" s="68"/>
      <c r="I117" s="68"/>
      <c r="J117" s="68"/>
      <c r="K117" s="68"/>
      <c r="L117" s="68"/>
      <c r="M117" s="68"/>
      <c r="N117" s="68"/>
      <c r="O117" s="68"/>
      <c r="P117" s="68"/>
      <c r="Q117" s="68"/>
      <c r="R117" s="68"/>
      <c r="S117" s="68"/>
      <c r="T117" s="68"/>
      <c r="U117" s="68"/>
      <c r="V117" s="68"/>
      <c r="W117" s="68"/>
      <c r="X117" s="68"/>
      <c r="Y117" s="88"/>
    </row>
    <row r="118" spans="1:25">
      <c r="A118" s="147"/>
      <c r="B118" s="147"/>
      <c r="C118" s="68"/>
      <c r="D118" s="68"/>
      <c r="E118" s="68"/>
      <c r="F118" s="68"/>
      <c r="G118" s="68"/>
      <c r="H118" s="68"/>
      <c r="I118" s="68"/>
      <c r="J118" s="68"/>
      <c r="K118" s="68"/>
      <c r="L118" s="68"/>
      <c r="M118" s="68"/>
      <c r="N118" s="68"/>
      <c r="O118" s="68"/>
      <c r="P118" s="68"/>
      <c r="Q118" s="68"/>
      <c r="R118" s="68"/>
      <c r="S118" s="68"/>
      <c r="T118" s="68"/>
      <c r="U118" s="68"/>
      <c r="V118" s="68"/>
      <c r="W118" s="68"/>
      <c r="X118" s="68"/>
      <c r="Y118" s="88"/>
    </row>
    <row r="119" spans="1:25">
      <c r="A119" s="147"/>
      <c r="B119" s="147"/>
      <c r="C119" s="68"/>
      <c r="D119" s="68"/>
      <c r="E119" s="68"/>
      <c r="F119" s="68"/>
      <c r="G119" s="68"/>
      <c r="H119" s="68"/>
      <c r="I119" s="68"/>
      <c r="J119" s="68"/>
      <c r="K119" s="68"/>
      <c r="L119" s="68"/>
      <c r="M119" s="68"/>
      <c r="N119" s="68"/>
      <c r="O119" s="68"/>
      <c r="P119" s="68"/>
      <c r="Q119" s="68"/>
      <c r="R119" s="68"/>
      <c r="S119" s="68"/>
      <c r="T119" s="68"/>
      <c r="U119" s="68"/>
      <c r="V119" s="68"/>
      <c r="W119" s="68"/>
      <c r="X119" s="68"/>
      <c r="Y119" s="88"/>
    </row>
    <row r="120" spans="1:25">
      <c r="A120" s="147"/>
      <c r="B120" s="147"/>
      <c r="C120" s="68"/>
      <c r="D120" s="68"/>
      <c r="E120" s="68"/>
      <c r="F120" s="68"/>
      <c r="G120" s="68"/>
      <c r="H120" s="68"/>
      <c r="I120" s="68"/>
      <c r="J120" s="68"/>
      <c r="K120" s="68"/>
      <c r="L120" s="68"/>
      <c r="M120" s="68"/>
      <c r="N120" s="68"/>
      <c r="O120" s="68"/>
      <c r="P120" s="68"/>
      <c r="Q120" s="68"/>
      <c r="R120" s="68"/>
      <c r="S120" s="68"/>
      <c r="T120" s="68"/>
      <c r="U120" s="68"/>
      <c r="V120" s="68"/>
      <c r="W120" s="68"/>
      <c r="X120" s="68"/>
      <c r="Y120" s="88"/>
    </row>
    <row r="121" spans="1:25">
      <c r="A121" s="147"/>
      <c r="B121" s="147"/>
      <c r="C121" s="68"/>
      <c r="D121" s="68"/>
      <c r="E121" s="68"/>
      <c r="F121" s="68"/>
      <c r="G121" s="68"/>
      <c r="H121" s="68"/>
      <c r="I121" s="68"/>
      <c r="J121" s="68"/>
      <c r="K121" s="68"/>
      <c r="L121" s="68"/>
      <c r="M121" s="68"/>
      <c r="N121" s="68"/>
      <c r="O121" s="68"/>
      <c r="P121" s="68"/>
      <c r="Q121" s="68"/>
      <c r="R121" s="68"/>
      <c r="S121" s="68"/>
      <c r="T121" s="68"/>
      <c r="U121" s="68"/>
      <c r="V121" s="68"/>
      <c r="W121" s="68"/>
      <c r="X121" s="68"/>
      <c r="Y121" s="88"/>
    </row>
    <row r="122" spans="1:25">
      <c r="A122" s="147"/>
      <c r="B122" s="147"/>
      <c r="C122" s="68"/>
      <c r="D122" s="68"/>
      <c r="E122" s="68"/>
      <c r="F122" s="68"/>
      <c r="G122" s="68"/>
      <c r="H122" s="68"/>
      <c r="I122" s="68"/>
      <c r="J122" s="68"/>
      <c r="K122" s="68"/>
      <c r="L122" s="68"/>
      <c r="M122" s="68"/>
      <c r="N122" s="68"/>
      <c r="O122" s="68"/>
      <c r="P122" s="68"/>
      <c r="Q122" s="68"/>
      <c r="R122" s="68"/>
      <c r="S122" s="68"/>
      <c r="T122" s="68"/>
      <c r="U122" s="68"/>
      <c r="V122" s="68"/>
      <c r="W122" s="68"/>
      <c r="X122" s="68"/>
      <c r="Y122" s="88"/>
    </row>
    <row r="123" spans="1:25">
      <c r="A123" s="147"/>
      <c r="B123" s="147"/>
      <c r="C123" s="68"/>
      <c r="D123" s="68"/>
      <c r="E123" s="68"/>
      <c r="F123" s="68"/>
      <c r="G123" s="68"/>
      <c r="H123" s="68"/>
      <c r="I123" s="68"/>
      <c r="J123" s="68"/>
      <c r="K123" s="68"/>
      <c r="L123" s="68"/>
      <c r="M123" s="68"/>
      <c r="N123" s="68"/>
      <c r="O123" s="68"/>
      <c r="P123" s="68"/>
      <c r="Q123" s="68"/>
      <c r="R123" s="68"/>
      <c r="S123" s="68"/>
      <c r="T123" s="68"/>
      <c r="U123" s="68"/>
      <c r="V123" s="68"/>
      <c r="W123" s="68"/>
      <c r="X123" s="68"/>
      <c r="Y123" s="88"/>
    </row>
    <row r="124" spans="1:25">
      <c r="A124" s="147"/>
      <c r="B124" s="147"/>
      <c r="C124" s="68"/>
      <c r="D124" s="68"/>
      <c r="E124" s="68"/>
      <c r="F124" s="68"/>
      <c r="G124" s="68"/>
      <c r="H124" s="68"/>
      <c r="I124" s="68"/>
      <c r="J124" s="68"/>
      <c r="K124" s="68"/>
      <c r="L124" s="68"/>
      <c r="M124" s="68"/>
      <c r="N124" s="68"/>
      <c r="O124" s="68"/>
      <c r="P124" s="68"/>
      <c r="Q124" s="68"/>
      <c r="R124" s="68"/>
      <c r="S124" s="68"/>
      <c r="T124" s="68"/>
      <c r="U124" s="68"/>
      <c r="V124" s="68"/>
      <c r="W124" s="68"/>
      <c r="X124" s="68"/>
      <c r="Y124" s="88"/>
    </row>
    <row r="125" spans="1:25">
      <c r="A125" s="147"/>
      <c r="B125" s="147"/>
      <c r="C125" s="68"/>
      <c r="D125" s="68"/>
      <c r="E125" s="68"/>
      <c r="F125" s="68"/>
      <c r="G125" s="68"/>
      <c r="H125" s="68"/>
      <c r="I125" s="68"/>
      <c r="J125" s="68"/>
      <c r="K125" s="68"/>
      <c r="L125" s="68"/>
      <c r="M125" s="68"/>
      <c r="N125" s="68"/>
      <c r="O125" s="68"/>
      <c r="P125" s="68"/>
      <c r="Q125" s="68"/>
      <c r="R125" s="68"/>
      <c r="S125" s="68"/>
      <c r="T125" s="68"/>
      <c r="U125" s="68"/>
      <c r="V125" s="68"/>
      <c r="W125" s="68"/>
      <c r="X125" s="68"/>
      <c r="Y125" s="88"/>
    </row>
    <row r="126" spans="1:25">
      <c r="A126" s="147"/>
      <c r="B126" s="147"/>
      <c r="C126" s="68"/>
      <c r="D126" s="68"/>
      <c r="E126" s="68"/>
      <c r="F126" s="68"/>
      <c r="G126" s="68"/>
      <c r="H126" s="68"/>
      <c r="I126" s="68"/>
      <c r="J126" s="68"/>
      <c r="K126" s="68"/>
      <c r="L126" s="68"/>
      <c r="M126" s="68"/>
      <c r="N126" s="68"/>
      <c r="O126" s="68"/>
      <c r="P126" s="68"/>
      <c r="Q126" s="68"/>
      <c r="R126" s="68"/>
      <c r="S126" s="68"/>
      <c r="T126" s="68"/>
      <c r="U126" s="68"/>
      <c r="V126" s="68"/>
      <c r="W126" s="68"/>
      <c r="X126" s="68"/>
      <c r="Y126" s="88"/>
    </row>
    <row r="127" spans="1:25">
      <c r="A127" s="147"/>
      <c r="B127" s="147"/>
      <c r="C127" s="68"/>
      <c r="D127" s="68"/>
      <c r="E127" s="68"/>
      <c r="F127" s="68"/>
      <c r="G127" s="68"/>
      <c r="H127" s="68"/>
      <c r="I127" s="68"/>
      <c r="J127" s="68"/>
      <c r="K127" s="68"/>
      <c r="L127" s="68"/>
      <c r="M127" s="68"/>
      <c r="N127" s="68"/>
      <c r="O127" s="68"/>
      <c r="P127" s="68"/>
      <c r="Q127" s="68"/>
      <c r="R127" s="68"/>
      <c r="S127" s="68"/>
      <c r="T127" s="68"/>
      <c r="U127" s="68"/>
      <c r="V127" s="68"/>
      <c r="W127" s="68"/>
      <c r="X127" s="147"/>
      <c r="Y127" s="88"/>
    </row>
    <row r="128" spans="1:25">
      <c r="A128" s="147"/>
      <c r="B128" s="147"/>
      <c r="C128" s="68"/>
      <c r="D128" s="68"/>
      <c r="E128" s="68"/>
      <c r="F128" s="68"/>
      <c r="G128" s="68"/>
      <c r="H128" s="68"/>
      <c r="I128" s="68"/>
      <c r="J128" s="68"/>
      <c r="K128" s="68"/>
      <c r="L128" s="68"/>
      <c r="M128" s="68"/>
      <c r="N128" s="68"/>
      <c r="O128" s="68"/>
      <c r="P128" s="68"/>
      <c r="Q128" s="68"/>
      <c r="R128" s="68"/>
      <c r="S128" s="68"/>
      <c r="T128" s="68"/>
      <c r="U128" s="68"/>
      <c r="V128" s="68"/>
      <c r="W128" s="68"/>
      <c r="X128" s="147"/>
      <c r="Y128" s="88"/>
    </row>
    <row r="129" spans="1:25">
      <c r="A129" s="147"/>
      <c r="B129" s="147"/>
      <c r="C129" s="68"/>
      <c r="D129" s="68"/>
      <c r="E129" s="68"/>
      <c r="F129" s="68"/>
      <c r="G129" s="68"/>
      <c r="H129" s="68"/>
      <c r="I129" s="68"/>
      <c r="J129" s="68"/>
      <c r="K129" s="68"/>
      <c r="L129" s="68"/>
      <c r="M129" s="68"/>
      <c r="N129" s="68"/>
      <c r="O129" s="68"/>
      <c r="P129" s="68"/>
      <c r="Q129" s="68"/>
      <c r="R129" s="68"/>
      <c r="S129" s="68"/>
      <c r="T129" s="68"/>
      <c r="U129" s="68"/>
      <c r="V129" s="68"/>
      <c r="W129" s="68"/>
      <c r="X129" s="147"/>
      <c r="Y129" s="88"/>
    </row>
    <row r="130" spans="1:25">
      <c r="A130" s="147"/>
      <c r="B130" s="147"/>
      <c r="C130" s="68"/>
      <c r="D130" s="68"/>
      <c r="E130" s="68"/>
      <c r="F130" s="68"/>
      <c r="G130" s="68"/>
      <c r="H130" s="68"/>
      <c r="I130" s="68"/>
      <c r="J130" s="68"/>
      <c r="K130" s="68"/>
      <c r="L130" s="68"/>
      <c r="M130" s="68"/>
      <c r="N130" s="68"/>
      <c r="O130" s="68"/>
      <c r="P130" s="68"/>
      <c r="Q130" s="68"/>
      <c r="R130" s="68"/>
      <c r="S130" s="68"/>
      <c r="T130" s="68"/>
      <c r="U130" s="68"/>
      <c r="V130" s="68"/>
      <c r="W130" s="68"/>
      <c r="X130" s="147"/>
      <c r="Y130" s="88"/>
    </row>
    <row r="131" spans="1:25">
      <c r="A131" s="147"/>
      <c r="B131" s="147"/>
      <c r="C131" s="68"/>
      <c r="D131" s="68"/>
      <c r="E131" s="68"/>
      <c r="F131" s="68"/>
      <c r="G131" s="68"/>
      <c r="H131" s="68"/>
      <c r="I131" s="68"/>
      <c r="J131" s="68"/>
      <c r="K131" s="68"/>
      <c r="L131" s="68"/>
      <c r="M131" s="68"/>
      <c r="N131" s="68"/>
      <c r="O131" s="68"/>
      <c r="P131" s="68"/>
      <c r="Q131" s="68"/>
      <c r="R131" s="68"/>
      <c r="S131" s="68"/>
      <c r="T131" s="68"/>
      <c r="U131" s="68"/>
      <c r="V131" s="68"/>
      <c r="W131" s="68"/>
      <c r="X131" s="147"/>
      <c r="Y131" s="88"/>
    </row>
    <row r="132" spans="1:25">
      <c r="A132" s="147"/>
      <c r="B132" s="147"/>
      <c r="C132" s="68"/>
      <c r="D132" s="68"/>
      <c r="E132" s="68"/>
      <c r="F132" s="68"/>
      <c r="G132" s="68"/>
      <c r="H132" s="68"/>
      <c r="I132" s="68"/>
      <c r="J132" s="68"/>
      <c r="K132" s="68"/>
      <c r="L132" s="68"/>
      <c r="M132" s="68"/>
      <c r="N132" s="68"/>
      <c r="O132" s="68"/>
      <c r="P132" s="68"/>
      <c r="Q132" s="68"/>
      <c r="R132" s="68"/>
      <c r="S132" s="68"/>
      <c r="T132" s="68"/>
      <c r="U132" s="68"/>
      <c r="V132" s="68"/>
      <c r="W132" s="68"/>
      <c r="X132" s="147"/>
      <c r="Y132" s="88"/>
    </row>
    <row r="133" spans="1:25">
      <c r="A133" s="147"/>
      <c r="B133" s="147"/>
      <c r="C133" s="68"/>
      <c r="D133" s="68"/>
      <c r="E133" s="68"/>
      <c r="F133" s="68"/>
      <c r="G133" s="68"/>
      <c r="H133" s="68"/>
      <c r="I133" s="68"/>
      <c r="J133" s="68"/>
      <c r="K133" s="68"/>
      <c r="L133" s="68"/>
      <c r="M133" s="68"/>
      <c r="N133" s="68"/>
      <c r="O133" s="68"/>
      <c r="P133" s="68"/>
      <c r="Q133" s="68"/>
      <c r="R133" s="68"/>
      <c r="S133" s="68"/>
      <c r="T133" s="68"/>
      <c r="U133" s="68"/>
      <c r="V133" s="68"/>
      <c r="W133" s="68"/>
      <c r="X133" s="147"/>
      <c r="Y133" s="88"/>
    </row>
    <row r="134" spans="1:25">
      <c r="A134" s="147"/>
      <c r="B134" s="147"/>
      <c r="C134" s="68"/>
      <c r="D134" s="68"/>
      <c r="E134" s="68"/>
      <c r="F134" s="68"/>
      <c r="G134" s="68"/>
      <c r="H134" s="68"/>
      <c r="I134" s="68"/>
      <c r="J134" s="68"/>
      <c r="K134" s="68"/>
      <c r="L134" s="68"/>
      <c r="M134" s="68"/>
      <c r="N134" s="68"/>
      <c r="O134" s="68"/>
      <c r="P134" s="68"/>
      <c r="Q134" s="68"/>
      <c r="R134" s="68"/>
      <c r="S134" s="68"/>
      <c r="T134" s="68"/>
      <c r="U134" s="68"/>
      <c r="V134" s="68"/>
      <c r="W134" s="68"/>
      <c r="X134" s="147"/>
      <c r="Y134" s="88"/>
    </row>
    <row r="135" spans="1:25">
      <c r="A135" s="147"/>
      <c r="B135" s="147"/>
      <c r="C135" s="68"/>
      <c r="D135" s="68"/>
      <c r="E135" s="68"/>
      <c r="F135" s="68"/>
      <c r="G135" s="68"/>
      <c r="H135" s="68"/>
      <c r="I135" s="68"/>
      <c r="J135" s="68"/>
      <c r="K135" s="68"/>
      <c r="L135" s="68"/>
      <c r="M135" s="68"/>
      <c r="N135" s="68"/>
      <c r="O135" s="68"/>
      <c r="P135" s="68"/>
      <c r="Q135" s="68"/>
      <c r="R135" s="68"/>
      <c r="S135" s="68"/>
      <c r="T135" s="68"/>
      <c r="U135" s="68"/>
      <c r="V135" s="68"/>
      <c r="W135" s="68"/>
      <c r="X135" s="147"/>
      <c r="Y135" s="88"/>
    </row>
    <row r="136" spans="1:25">
      <c r="A136" s="147"/>
      <c r="B136" s="147"/>
      <c r="C136" s="68"/>
      <c r="D136" s="68"/>
      <c r="E136" s="68"/>
      <c r="F136" s="68"/>
      <c r="G136" s="68"/>
      <c r="H136" s="68"/>
      <c r="I136" s="68"/>
      <c r="J136" s="68"/>
      <c r="K136" s="68"/>
      <c r="L136" s="68"/>
      <c r="M136" s="68"/>
      <c r="N136" s="68"/>
      <c r="O136" s="68"/>
      <c r="P136" s="68"/>
      <c r="Q136" s="68"/>
      <c r="R136" s="68"/>
      <c r="S136" s="68"/>
      <c r="T136" s="68"/>
      <c r="U136" s="68"/>
      <c r="V136" s="68"/>
      <c r="W136" s="68"/>
      <c r="X136" s="147"/>
      <c r="Y136" s="88"/>
    </row>
    <row r="137" spans="1:25">
      <c r="A137" s="147"/>
      <c r="B137" s="147"/>
      <c r="C137" s="68"/>
      <c r="D137" s="68"/>
      <c r="E137" s="68"/>
      <c r="F137" s="68"/>
      <c r="G137" s="68"/>
      <c r="H137" s="68"/>
      <c r="I137" s="68"/>
      <c r="J137" s="68"/>
      <c r="K137" s="68"/>
      <c r="L137" s="68"/>
      <c r="M137" s="68"/>
      <c r="N137" s="68"/>
      <c r="O137" s="68"/>
      <c r="P137" s="68"/>
      <c r="Q137" s="68"/>
      <c r="R137" s="68"/>
      <c r="S137" s="68"/>
      <c r="T137" s="68"/>
      <c r="U137" s="68"/>
      <c r="V137" s="68"/>
      <c r="W137" s="68"/>
      <c r="X137" s="147"/>
      <c r="Y137" s="88"/>
    </row>
    <row r="138" spans="1:25">
      <c r="A138" s="147"/>
      <c r="B138" s="147"/>
      <c r="C138" s="68"/>
      <c r="D138" s="68"/>
      <c r="E138" s="68"/>
      <c r="F138" s="68"/>
      <c r="G138" s="68"/>
      <c r="H138" s="68"/>
      <c r="I138" s="68"/>
      <c r="J138" s="68"/>
      <c r="K138" s="68"/>
      <c r="L138" s="68"/>
      <c r="M138" s="68"/>
      <c r="N138" s="68"/>
      <c r="O138" s="68"/>
      <c r="P138" s="68"/>
      <c r="Q138" s="68"/>
      <c r="R138" s="68"/>
      <c r="S138" s="68"/>
      <c r="T138" s="68"/>
      <c r="U138" s="68"/>
      <c r="V138" s="68"/>
      <c r="W138" s="68"/>
      <c r="X138" s="147"/>
      <c r="Y138" s="88"/>
    </row>
    <row r="139" spans="1:25">
      <c r="A139" s="147"/>
      <c r="B139" s="147"/>
      <c r="C139" s="68"/>
      <c r="D139" s="68"/>
      <c r="E139" s="68"/>
      <c r="F139" s="68"/>
      <c r="G139" s="68"/>
      <c r="H139" s="68"/>
      <c r="I139" s="68"/>
      <c r="J139" s="68"/>
      <c r="K139" s="68"/>
      <c r="L139" s="68"/>
      <c r="M139" s="68"/>
      <c r="N139" s="68"/>
      <c r="O139" s="68"/>
      <c r="P139" s="68"/>
      <c r="Q139" s="68"/>
      <c r="R139" s="68"/>
      <c r="S139" s="68"/>
      <c r="T139" s="68"/>
      <c r="U139" s="68"/>
      <c r="V139" s="68"/>
      <c r="W139" s="68"/>
      <c r="X139" s="147"/>
      <c r="Y139" s="88"/>
    </row>
    <row r="140" spans="1:25">
      <c r="A140" s="147"/>
      <c r="B140" s="147"/>
      <c r="C140" s="68"/>
      <c r="D140" s="68"/>
      <c r="E140" s="68"/>
      <c r="F140" s="68"/>
      <c r="G140" s="68"/>
      <c r="H140" s="68"/>
      <c r="I140" s="68"/>
      <c r="J140" s="68"/>
      <c r="K140" s="68"/>
      <c r="L140" s="68"/>
      <c r="M140" s="68"/>
      <c r="N140" s="68"/>
      <c r="O140" s="68"/>
      <c r="P140" s="68"/>
      <c r="Q140" s="68"/>
      <c r="R140" s="68"/>
      <c r="S140" s="68"/>
      <c r="T140" s="68"/>
      <c r="U140" s="68"/>
      <c r="V140" s="68"/>
      <c r="W140" s="68"/>
      <c r="X140" s="147"/>
      <c r="Y140" s="88"/>
    </row>
    <row r="141" spans="1:25">
      <c r="A141" s="147"/>
      <c r="B141" s="147"/>
      <c r="C141" s="68"/>
      <c r="D141" s="68"/>
      <c r="E141" s="68"/>
      <c r="F141" s="68"/>
      <c r="G141" s="68"/>
      <c r="H141" s="68"/>
      <c r="I141" s="68"/>
      <c r="J141" s="68"/>
      <c r="K141" s="68"/>
      <c r="L141" s="68"/>
      <c r="M141" s="68"/>
      <c r="N141" s="68"/>
      <c r="O141" s="68"/>
      <c r="P141" s="68"/>
      <c r="Q141" s="68"/>
      <c r="R141" s="68"/>
      <c r="S141" s="68"/>
      <c r="T141" s="68"/>
      <c r="U141" s="68"/>
      <c r="V141" s="68"/>
      <c r="W141" s="68"/>
      <c r="X141" s="147"/>
      <c r="Y141" s="88"/>
    </row>
    <row r="142" spans="1:25">
      <c r="A142" s="147"/>
      <c r="B142" s="147"/>
      <c r="C142" s="68"/>
      <c r="D142" s="68"/>
      <c r="E142" s="68"/>
      <c r="F142" s="68"/>
      <c r="G142" s="68"/>
      <c r="H142" s="68"/>
      <c r="I142" s="68"/>
      <c r="J142" s="68"/>
      <c r="K142" s="68"/>
      <c r="L142" s="68"/>
      <c r="M142" s="68"/>
      <c r="N142" s="68"/>
      <c r="O142" s="68"/>
      <c r="P142" s="68"/>
      <c r="Q142" s="68"/>
      <c r="R142" s="68"/>
      <c r="S142" s="68"/>
      <c r="T142" s="68"/>
      <c r="U142" s="68"/>
      <c r="V142" s="68"/>
      <c r="W142" s="68"/>
      <c r="X142" s="147"/>
      <c r="Y142" s="88"/>
    </row>
    <row r="143" spans="1:25">
      <c r="A143" s="147"/>
      <c r="B143" s="147"/>
      <c r="C143" s="68"/>
      <c r="D143" s="68"/>
      <c r="E143" s="68"/>
      <c r="F143" s="68"/>
      <c r="G143" s="68"/>
      <c r="H143" s="68"/>
      <c r="I143" s="68"/>
      <c r="J143" s="68"/>
      <c r="K143" s="68"/>
      <c r="L143" s="68"/>
      <c r="M143" s="68"/>
      <c r="N143" s="68"/>
      <c r="O143" s="68"/>
      <c r="P143" s="68"/>
      <c r="Q143" s="68"/>
      <c r="R143" s="68"/>
      <c r="S143" s="68"/>
      <c r="T143" s="68"/>
      <c r="U143" s="68"/>
      <c r="V143" s="68"/>
      <c r="W143" s="68"/>
      <c r="X143" s="147"/>
      <c r="Y143" s="88"/>
    </row>
    <row r="144" spans="1:25">
      <c r="A144" s="147"/>
      <c r="B144" s="147"/>
      <c r="C144" s="68"/>
      <c r="D144" s="68"/>
      <c r="E144" s="68"/>
      <c r="F144" s="68"/>
      <c r="G144" s="68"/>
      <c r="H144" s="68"/>
      <c r="I144" s="68"/>
      <c r="J144" s="68"/>
      <c r="K144" s="68"/>
      <c r="L144" s="68"/>
      <c r="M144" s="68"/>
      <c r="N144" s="68"/>
      <c r="O144" s="68"/>
      <c r="P144" s="68"/>
      <c r="Q144" s="68"/>
      <c r="R144" s="68"/>
      <c r="S144" s="68"/>
      <c r="T144" s="68"/>
      <c r="U144" s="68"/>
      <c r="V144" s="68"/>
      <c r="W144" s="68"/>
      <c r="X144" s="147"/>
      <c r="Y144" s="88"/>
    </row>
    <row r="145" spans="1:26">
      <c r="A145" s="147"/>
      <c r="B145" s="147"/>
      <c r="C145" s="68"/>
      <c r="D145" s="68"/>
      <c r="E145" s="68"/>
      <c r="F145" s="68"/>
      <c r="G145" s="68"/>
      <c r="H145" s="68"/>
      <c r="I145" s="68"/>
      <c r="J145" s="68"/>
      <c r="K145" s="68"/>
      <c r="L145" s="68"/>
      <c r="M145" s="68"/>
      <c r="N145" s="68"/>
      <c r="O145" s="68"/>
      <c r="P145" s="68"/>
      <c r="Q145" s="68"/>
      <c r="R145" s="68"/>
      <c r="S145" s="68"/>
      <c r="T145" s="68"/>
      <c r="U145" s="68"/>
      <c r="V145" s="68"/>
      <c r="W145" s="68"/>
      <c r="X145" s="147"/>
      <c r="Y145" s="88"/>
    </row>
    <row r="146" spans="1:26">
      <c r="A146" s="147"/>
      <c r="B146" s="147"/>
      <c r="C146" s="68"/>
      <c r="D146" s="68"/>
      <c r="E146" s="68"/>
      <c r="F146" s="68"/>
      <c r="G146" s="68"/>
      <c r="H146" s="68"/>
      <c r="I146" s="68"/>
      <c r="J146" s="68"/>
      <c r="K146" s="68"/>
      <c r="L146" s="68"/>
      <c r="M146" s="68"/>
      <c r="N146" s="68"/>
      <c r="O146" s="68"/>
      <c r="P146" s="68"/>
      <c r="Q146" s="68"/>
      <c r="R146" s="68"/>
      <c r="S146" s="68"/>
      <c r="T146" s="68"/>
      <c r="U146" s="68"/>
      <c r="V146" s="68"/>
      <c r="W146" s="68"/>
      <c r="X146" s="147"/>
      <c r="Y146" s="88"/>
    </row>
    <row r="149" spans="1:26">
      <c r="E149" s="74"/>
      <c r="F149" s="73"/>
      <c r="G149" s="73"/>
      <c r="H149" s="73"/>
      <c r="I149" s="73"/>
      <c r="J149" s="73"/>
      <c r="K149" s="73"/>
      <c r="L149" s="73"/>
      <c r="M149" s="73"/>
      <c r="N149" s="73"/>
      <c r="O149" s="73"/>
      <c r="P149" s="73"/>
      <c r="Q149" s="73"/>
      <c r="R149" s="73"/>
      <c r="S149" s="73"/>
      <c r="T149" s="73"/>
      <c r="U149" s="73"/>
      <c r="V149" s="73"/>
      <c r="W149" s="73"/>
      <c r="X149" s="73"/>
      <c r="Z149" s="74"/>
    </row>
    <row r="150" spans="1:26">
      <c r="A150" s="210"/>
      <c r="B150" s="210"/>
      <c r="E150" s="73"/>
      <c r="F150" s="74"/>
      <c r="G150" s="194"/>
      <c r="H150" s="194"/>
      <c r="I150" s="194"/>
      <c r="J150" s="194"/>
      <c r="K150" s="194"/>
      <c r="L150" s="194"/>
      <c r="M150" s="194"/>
      <c r="N150" s="194"/>
      <c r="O150" s="194"/>
      <c r="P150" s="194"/>
      <c r="Q150" s="194"/>
      <c r="R150" s="194"/>
      <c r="S150" s="194"/>
      <c r="T150" s="194"/>
      <c r="U150" s="194"/>
      <c r="V150" s="74"/>
      <c r="W150" s="74"/>
      <c r="X150" s="74"/>
      <c r="Z150" s="73"/>
    </row>
    <row r="151" spans="1:26">
      <c r="C151" s="88"/>
      <c r="F151" s="88"/>
      <c r="G151" s="88"/>
      <c r="H151" s="88"/>
      <c r="I151" s="88"/>
      <c r="J151" s="88"/>
      <c r="K151" s="88"/>
      <c r="L151" s="88"/>
      <c r="M151" s="88"/>
      <c r="N151" s="88"/>
      <c r="O151" s="88"/>
      <c r="P151" s="88"/>
      <c r="Q151" s="88"/>
      <c r="R151" s="88"/>
      <c r="S151" s="88"/>
      <c r="T151" s="88"/>
      <c r="U151" s="88"/>
      <c r="V151" s="88"/>
      <c r="W151" s="88"/>
      <c r="X151" s="88"/>
      <c r="Y151" s="88"/>
      <c r="Z151" s="88"/>
    </row>
    <row r="152" spans="1:26">
      <c r="C152" s="88"/>
      <c r="F152" s="88"/>
      <c r="G152" s="88"/>
      <c r="H152" s="88"/>
      <c r="I152" s="88"/>
      <c r="J152" s="88"/>
      <c r="K152" s="88"/>
      <c r="L152" s="88"/>
      <c r="M152" s="88"/>
      <c r="N152" s="88"/>
      <c r="O152" s="88"/>
      <c r="P152" s="88"/>
      <c r="Q152" s="88"/>
      <c r="R152" s="88"/>
      <c r="S152" s="88"/>
      <c r="T152" s="88"/>
      <c r="U152" s="88"/>
      <c r="V152" s="88"/>
      <c r="W152" s="88"/>
      <c r="X152" s="88"/>
      <c r="Y152" s="88"/>
      <c r="Z152" s="88"/>
    </row>
    <row r="153" spans="1:26">
      <c r="C153" s="88"/>
      <c r="F153" s="88"/>
      <c r="G153" s="88"/>
      <c r="H153" s="88"/>
      <c r="I153" s="88"/>
      <c r="J153" s="88"/>
      <c r="K153" s="88"/>
      <c r="L153" s="88"/>
      <c r="M153" s="88"/>
      <c r="N153" s="88"/>
      <c r="O153" s="88"/>
      <c r="P153" s="88"/>
      <c r="Q153" s="88"/>
      <c r="R153" s="88"/>
      <c r="S153" s="88"/>
      <c r="T153" s="88"/>
      <c r="U153" s="88"/>
      <c r="V153" s="88"/>
      <c r="W153" s="88"/>
      <c r="X153" s="88"/>
      <c r="Y153" s="88"/>
      <c r="Z153" s="88"/>
    </row>
    <row r="154" spans="1:26">
      <c r="C154" s="88"/>
      <c r="F154" s="88"/>
      <c r="G154" s="88"/>
      <c r="H154" s="88"/>
      <c r="I154" s="88"/>
      <c r="J154" s="88"/>
      <c r="K154" s="88"/>
      <c r="L154" s="88"/>
      <c r="M154" s="88"/>
      <c r="N154" s="88"/>
      <c r="O154" s="88"/>
      <c r="P154" s="88"/>
      <c r="Q154" s="88"/>
      <c r="R154" s="88"/>
      <c r="S154" s="88"/>
      <c r="T154" s="88"/>
      <c r="U154" s="88"/>
      <c r="V154" s="88"/>
      <c r="W154" s="88"/>
      <c r="X154" s="88"/>
      <c r="Y154" s="88"/>
      <c r="Z154" s="88"/>
    </row>
    <row r="155" spans="1:26">
      <c r="C155" s="88"/>
      <c r="F155" s="88"/>
      <c r="G155" s="88"/>
      <c r="H155" s="88"/>
      <c r="I155" s="88"/>
      <c r="J155" s="88"/>
      <c r="K155" s="88"/>
      <c r="L155" s="88"/>
      <c r="M155" s="88"/>
      <c r="N155" s="88"/>
      <c r="O155" s="88"/>
      <c r="P155" s="88"/>
      <c r="Q155" s="88"/>
      <c r="R155" s="88"/>
      <c r="S155" s="88"/>
      <c r="T155" s="88"/>
      <c r="U155" s="88"/>
      <c r="V155" s="88"/>
      <c r="W155" s="88"/>
      <c r="X155" s="88"/>
      <c r="Y155" s="88"/>
      <c r="Z155" s="88"/>
    </row>
    <row r="156" spans="1:26">
      <c r="C156" s="88"/>
      <c r="F156" s="88"/>
      <c r="G156" s="88"/>
      <c r="H156" s="88"/>
      <c r="I156" s="88"/>
      <c r="J156" s="88"/>
      <c r="K156" s="88"/>
      <c r="L156" s="88"/>
      <c r="M156" s="88"/>
      <c r="N156" s="88"/>
      <c r="O156" s="88"/>
      <c r="P156" s="88"/>
      <c r="Q156" s="88"/>
      <c r="R156" s="88"/>
      <c r="S156" s="88"/>
      <c r="T156" s="88"/>
      <c r="U156" s="88"/>
      <c r="V156" s="88"/>
      <c r="W156" s="88"/>
      <c r="X156" s="88"/>
      <c r="Y156" s="88"/>
      <c r="Z156" s="88"/>
    </row>
    <row r="157" spans="1:26">
      <c r="C157" s="88"/>
      <c r="F157" s="88"/>
      <c r="G157" s="88"/>
      <c r="H157" s="88"/>
      <c r="I157" s="88"/>
      <c r="J157" s="88"/>
      <c r="K157" s="88"/>
      <c r="L157" s="88"/>
      <c r="M157" s="88"/>
      <c r="N157" s="88"/>
      <c r="O157" s="88"/>
      <c r="P157" s="88"/>
      <c r="Q157" s="88"/>
      <c r="R157" s="88"/>
      <c r="S157" s="88"/>
      <c r="T157" s="88"/>
      <c r="U157" s="88"/>
      <c r="V157" s="88"/>
      <c r="W157" s="88"/>
      <c r="X157" s="88"/>
      <c r="Y157" s="88"/>
      <c r="Z157" s="88"/>
    </row>
    <row r="158" spans="1:26">
      <c r="C158" s="88"/>
      <c r="F158" s="88"/>
      <c r="G158" s="88"/>
      <c r="H158" s="88"/>
      <c r="I158" s="88"/>
      <c r="J158" s="88"/>
      <c r="K158" s="88"/>
      <c r="L158" s="88"/>
      <c r="M158" s="88"/>
      <c r="N158" s="88"/>
      <c r="O158" s="88"/>
      <c r="P158" s="88"/>
      <c r="Q158" s="88"/>
      <c r="R158" s="88"/>
      <c r="S158" s="88"/>
      <c r="T158" s="88"/>
      <c r="U158" s="88"/>
      <c r="V158" s="88"/>
      <c r="W158" s="88"/>
      <c r="X158" s="88"/>
      <c r="Y158" s="88"/>
      <c r="Z158" s="88"/>
    </row>
    <row r="160" spans="1:26">
      <c r="E160" s="74"/>
      <c r="F160" s="73"/>
      <c r="G160" s="73"/>
      <c r="H160" s="73"/>
      <c r="I160" s="73"/>
      <c r="J160" s="73"/>
      <c r="K160" s="73"/>
      <c r="L160" s="73"/>
      <c r="M160" s="73"/>
      <c r="N160" s="73"/>
      <c r="O160" s="73"/>
      <c r="P160" s="73"/>
      <c r="Q160" s="73"/>
      <c r="R160" s="73"/>
      <c r="S160" s="73"/>
      <c r="T160" s="73"/>
      <c r="U160" s="73"/>
      <c r="V160" s="73"/>
      <c r="W160" s="73"/>
      <c r="X160" s="73"/>
      <c r="Z160" s="74"/>
    </row>
    <row r="161" spans="1:26">
      <c r="A161" s="211"/>
      <c r="B161" s="211"/>
      <c r="E161" s="73"/>
      <c r="F161" s="74"/>
      <c r="G161" s="194"/>
      <c r="H161" s="194"/>
      <c r="I161" s="194"/>
      <c r="J161" s="194"/>
      <c r="K161" s="194"/>
      <c r="L161" s="194"/>
      <c r="M161" s="194"/>
      <c r="N161" s="194"/>
      <c r="O161" s="194"/>
      <c r="P161" s="194"/>
      <c r="Q161" s="194"/>
      <c r="R161" s="194"/>
      <c r="S161" s="194"/>
      <c r="T161" s="194"/>
      <c r="U161" s="194"/>
      <c r="V161" s="74"/>
      <c r="W161" s="74"/>
      <c r="X161" s="74"/>
      <c r="Z161" s="73"/>
    </row>
    <row r="162" spans="1:26">
      <c r="C162" s="88"/>
      <c r="F162" s="88"/>
      <c r="G162" s="88"/>
      <c r="H162" s="88"/>
      <c r="I162" s="88"/>
      <c r="J162" s="88"/>
      <c r="K162" s="88"/>
      <c r="L162" s="88"/>
      <c r="M162" s="88"/>
      <c r="N162" s="88"/>
      <c r="O162" s="88"/>
      <c r="P162" s="88"/>
      <c r="Q162" s="88"/>
      <c r="R162" s="88"/>
      <c r="S162" s="88"/>
      <c r="T162" s="88"/>
      <c r="U162" s="88"/>
      <c r="V162" s="88"/>
      <c r="W162" s="88"/>
      <c r="X162" s="88"/>
      <c r="Y162" s="88"/>
      <c r="Z162" s="88"/>
    </row>
    <row r="163" spans="1:26">
      <c r="C163" s="88"/>
      <c r="F163" s="88"/>
      <c r="G163" s="88"/>
      <c r="H163" s="88"/>
      <c r="I163" s="88"/>
      <c r="J163" s="88"/>
      <c r="K163" s="88"/>
      <c r="L163" s="88"/>
      <c r="M163" s="88"/>
      <c r="N163" s="88"/>
      <c r="O163" s="88"/>
      <c r="P163" s="88"/>
      <c r="Q163" s="88"/>
      <c r="R163" s="88"/>
      <c r="S163" s="88"/>
      <c r="T163" s="88"/>
      <c r="U163" s="88"/>
      <c r="V163" s="88"/>
      <c r="W163" s="88"/>
      <c r="X163" s="88"/>
      <c r="Y163" s="88"/>
      <c r="Z163" s="88"/>
    </row>
    <row r="164" spans="1:26">
      <c r="C164" s="88"/>
      <c r="F164" s="88"/>
      <c r="G164" s="88"/>
      <c r="H164" s="88"/>
      <c r="I164" s="88"/>
      <c r="J164" s="88"/>
      <c r="K164" s="88"/>
      <c r="L164" s="88"/>
      <c r="M164" s="88"/>
      <c r="N164" s="88"/>
      <c r="O164" s="88"/>
      <c r="P164" s="88"/>
      <c r="Q164" s="88"/>
      <c r="R164" s="88"/>
      <c r="S164" s="88"/>
      <c r="T164" s="88"/>
      <c r="U164" s="88"/>
      <c r="V164" s="88"/>
      <c r="W164" s="88"/>
      <c r="X164" s="88"/>
      <c r="Y164" s="88"/>
      <c r="Z164" s="88"/>
    </row>
    <row r="165" spans="1:26">
      <c r="C165" s="88"/>
      <c r="F165" s="88"/>
      <c r="G165" s="88"/>
      <c r="H165" s="88"/>
      <c r="I165" s="88"/>
      <c r="J165" s="88"/>
      <c r="K165" s="88"/>
      <c r="L165" s="88"/>
      <c r="M165" s="88"/>
      <c r="N165" s="88"/>
      <c r="O165" s="88"/>
      <c r="P165" s="88"/>
      <c r="Q165" s="88"/>
      <c r="R165" s="88"/>
      <c r="S165" s="88"/>
      <c r="T165" s="88"/>
      <c r="U165" s="88"/>
      <c r="V165" s="88"/>
      <c r="W165" s="88"/>
      <c r="X165" s="88"/>
      <c r="Y165" s="88"/>
      <c r="Z165" s="88"/>
    </row>
    <row r="166" spans="1:26">
      <c r="C166" s="88"/>
      <c r="F166" s="88"/>
      <c r="G166" s="88"/>
      <c r="H166" s="88"/>
      <c r="I166" s="88"/>
      <c r="J166" s="88"/>
      <c r="K166" s="88"/>
      <c r="L166" s="88"/>
      <c r="M166" s="88"/>
      <c r="N166" s="88"/>
      <c r="O166" s="88"/>
      <c r="P166" s="88"/>
      <c r="Q166" s="88"/>
      <c r="R166" s="88"/>
      <c r="S166" s="88"/>
      <c r="T166" s="88"/>
      <c r="U166" s="88"/>
      <c r="V166" s="88"/>
      <c r="W166" s="88"/>
      <c r="X166" s="88"/>
      <c r="Y166" s="88"/>
      <c r="Z166" s="88"/>
    </row>
    <row r="167" spans="1:26">
      <c r="C167" s="88"/>
      <c r="F167" s="88"/>
      <c r="G167" s="88"/>
      <c r="H167" s="88"/>
      <c r="I167" s="88"/>
      <c r="J167" s="88"/>
      <c r="K167" s="88"/>
      <c r="L167" s="88"/>
      <c r="M167" s="88"/>
      <c r="N167" s="88"/>
      <c r="O167" s="88"/>
      <c r="P167" s="88"/>
      <c r="Q167" s="88"/>
      <c r="R167" s="88"/>
      <c r="S167" s="88"/>
      <c r="T167" s="88"/>
      <c r="U167" s="88"/>
      <c r="V167" s="88"/>
      <c r="W167" s="88"/>
      <c r="X167" s="88"/>
      <c r="Y167" s="88"/>
      <c r="Z167" s="88"/>
    </row>
    <row r="168" spans="1:26">
      <c r="C168" s="88"/>
      <c r="F168" s="88"/>
      <c r="G168" s="88"/>
      <c r="H168" s="88"/>
      <c r="I168" s="88"/>
      <c r="J168" s="88"/>
      <c r="K168" s="88"/>
      <c r="L168" s="88"/>
      <c r="M168" s="88"/>
      <c r="N168" s="88"/>
      <c r="O168" s="88"/>
      <c r="P168" s="88"/>
      <c r="Q168" s="88"/>
      <c r="R168" s="88"/>
      <c r="S168" s="88"/>
      <c r="T168" s="88"/>
      <c r="U168" s="88"/>
      <c r="V168" s="88"/>
      <c r="W168" s="88"/>
      <c r="X168" s="88"/>
      <c r="Y168" s="88"/>
      <c r="Z168" s="88"/>
    </row>
    <row r="169" spans="1:26">
      <c r="C169" s="88"/>
      <c r="F169" s="88"/>
      <c r="G169" s="88"/>
      <c r="H169" s="88"/>
      <c r="I169" s="88"/>
      <c r="J169" s="88"/>
      <c r="K169" s="88"/>
      <c r="L169" s="88"/>
      <c r="M169" s="88"/>
      <c r="N169" s="88"/>
      <c r="O169" s="88"/>
      <c r="P169" s="88"/>
      <c r="Q169" s="88"/>
      <c r="R169" s="88"/>
      <c r="S169" s="88"/>
      <c r="T169" s="88"/>
      <c r="U169" s="88"/>
      <c r="V169" s="88"/>
      <c r="W169" s="88"/>
      <c r="X169" s="88"/>
      <c r="Y169" s="88"/>
      <c r="Z169" s="88"/>
    </row>
    <row r="172" spans="1:26">
      <c r="E172" s="74"/>
      <c r="F172" s="73"/>
      <c r="G172" s="73"/>
      <c r="H172" s="73"/>
      <c r="I172" s="73"/>
      <c r="J172" s="73"/>
      <c r="K172" s="73"/>
      <c r="L172" s="73"/>
      <c r="M172" s="73"/>
      <c r="N172" s="73"/>
      <c r="O172" s="73"/>
      <c r="P172" s="73"/>
      <c r="Q172" s="73"/>
      <c r="R172" s="73"/>
      <c r="S172" s="73"/>
      <c r="T172" s="73"/>
      <c r="U172" s="73"/>
      <c r="V172" s="73"/>
      <c r="W172" s="73"/>
      <c r="X172" s="73"/>
      <c r="Z172" s="74"/>
    </row>
    <row r="173" spans="1:26">
      <c r="A173" s="211"/>
      <c r="B173" s="211"/>
      <c r="E173" s="73"/>
      <c r="F173" s="74"/>
      <c r="G173" s="194"/>
      <c r="H173" s="194"/>
      <c r="I173" s="194"/>
      <c r="J173" s="194"/>
      <c r="K173" s="194"/>
      <c r="L173" s="194"/>
      <c r="M173" s="194"/>
      <c r="N173" s="194"/>
      <c r="O173" s="194"/>
      <c r="P173" s="194"/>
      <c r="Q173" s="194"/>
      <c r="R173" s="194"/>
      <c r="S173" s="194"/>
      <c r="T173" s="194"/>
      <c r="U173" s="194"/>
      <c r="V173" s="74"/>
      <c r="W173" s="74"/>
      <c r="X173" s="74"/>
      <c r="Z173" s="73"/>
    </row>
    <row r="174" spans="1:26">
      <c r="C174" s="88"/>
      <c r="F174" s="88"/>
      <c r="G174" s="88"/>
      <c r="H174" s="88"/>
      <c r="I174" s="88"/>
      <c r="J174" s="88"/>
      <c r="K174" s="88"/>
      <c r="L174" s="88"/>
      <c r="M174" s="88"/>
      <c r="N174" s="88"/>
      <c r="O174" s="88"/>
      <c r="P174" s="88"/>
      <c r="Q174" s="88"/>
      <c r="R174" s="88"/>
      <c r="S174" s="88"/>
      <c r="T174" s="88"/>
      <c r="U174" s="88"/>
      <c r="V174" s="88"/>
      <c r="W174" s="88"/>
      <c r="X174" s="88"/>
      <c r="Y174" s="88"/>
      <c r="Z174" s="88"/>
    </row>
    <row r="175" spans="1:26">
      <c r="C175" s="88"/>
      <c r="F175" s="88"/>
      <c r="G175" s="88"/>
      <c r="H175" s="88"/>
      <c r="I175" s="88"/>
      <c r="J175" s="88"/>
      <c r="K175" s="88"/>
      <c r="L175" s="88"/>
      <c r="M175" s="88"/>
      <c r="N175" s="88"/>
      <c r="O175" s="88"/>
      <c r="P175" s="88"/>
      <c r="Q175" s="88"/>
      <c r="R175" s="88"/>
      <c r="S175" s="88"/>
      <c r="T175" s="88"/>
      <c r="U175" s="88"/>
      <c r="V175" s="88"/>
      <c r="W175" s="88"/>
      <c r="X175" s="88"/>
      <c r="Y175" s="88"/>
      <c r="Z175" s="88"/>
    </row>
    <row r="176" spans="1:26">
      <c r="C176" s="88"/>
      <c r="F176" s="88"/>
      <c r="G176" s="88"/>
      <c r="H176" s="88"/>
      <c r="I176" s="88"/>
      <c r="J176" s="88"/>
      <c r="K176" s="88"/>
      <c r="L176" s="88"/>
      <c r="M176" s="88"/>
      <c r="N176" s="88"/>
      <c r="O176" s="88"/>
      <c r="P176" s="88"/>
      <c r="Q176" s="88"/>
      <c r="R176" s="88"/>
      <c r="S176" s="88"/>
      <c r="T176" s="88"/>
      <c r="U176" s="88"/>
      <c r="V176" s="88"/>
      <c r="W176" s="88"/>
      <c r="X176" s="88"/>
      <c r="Y176" s="88"/>
      <c r="Z176" s="88"/>
    </row>
    <row r="177" spans="1:26">
      <c r="C177" s="88"/>
      <c r="F177" s="88"/>
      <c r="G177" s="88"/>
      <c r="H177" s="88"/>
      <c r="I177" s="88"/>
      <c r="J177" s="88"/>
      <c r="K177" s="88"/>
      <c r="L177" s="88"/>
      <c r="M177" s="88"/>
      <c r="N177" s="88"/>
      <c r="O177" s="88"/>
      <c r="P177" s="88"/>
      <c r="Q177" s="88"/>
      <c r="R177" s="88"/>
      <c r="S177" s="88"/>
      <c r="T177" s="88"/>
      <c r="U177" s="88"/>
      <c r="V177" s="88"/>
      <c r="W177" s="88"/>
      <c r="X177" s="88"/>
      <c r="Y177" s="88"/>
      <c r="Z177" s="88"/>
    </row>
    <row r="178" spans="1:26">
      <c r="C178" s="88"/>
      <c r="F178" s="88"/>
      <c r="G178" s="88"/>
      <c r="H178" s="88"/>
      <c r="I178" s="88"/>
      <c r="J178" s="88"/>
      <c r="K178" s="88"/>
      <c r="L178" s="88"/>
      <c r="M178" s="88"/>
      <c r="N178" s="88"/>
      <c r="O178" s="88"/>
      <c r="P178" s="88"/>
      <c r="Q178" s="88"/>
      <c r="R178" s="88"/>
      <c r="S178" s="88"/>
      <c r="T178" s="88"/>
      <c r="U178" s="88"/>
      <c r="V178" s="88"/>
      <c r="W178" s="88"/>
      <c r="X178" s="88"/>
      <c r="Y178" s="88"/>
      <c r="Z178" s="88"/>
    </row>
    <row r="179" spans="1:26">
      <c r="C179" s="88"/>
      <c r="F179" s="88"/>
      <c r="G179" s="88"/>
      <c r="H179" s="88"/>
      <c r="I179" s="88"/>
      <c r="J179" s="88"/>
      <c r="K179" s="88"/>
      <c r="L179" s="88"/>
      <c r="M179" s="88"/>
      <c r="N179" s="88"/>
      <c r="O179" s="88"/>
      <c r="P179" s="88"/>
      <c r="Q179" s="88"/>
      <c r="R179" s="88"/>
      <c r="S179" s="88"/>
      <c r="T179" s="88"/>
      <c r="U179" s="88"/>
      <c r="V179" s="88"/>
      <c r="W179" s="88"/>
      <c r="X179" s="88"/>
      <c r="Y179" s="88"/>
      <c r="Z179" s="88"/>
    </row>
    <row r="180" spans="1:26">
      <c r="C180" s="88"/>
      <c r="F180" s="88"/>
      <c r="G180" s="88"/>
      <c r="H180" s="88"/>
      <c r="I180" s="88"/>
      <c r="J180" s="88"/>
      <c r="K180" s="88"/>
      <c r="L180" s="88"/>
      <c r="M180" s="88"/>
      <c r="N180" s="88"/>
      <c r="O180" s="88"/>
      <c r="P180" s="88"/>
      <c r="Q180" s="88"/>
      <c r="R180" s="88"/>
      <c r="S180" s="88"/>
      <c r="T180" s="88"/>
      <c r="U180" s="88"/>
      <c r="V180" s="88"/>
      <c r="W180" s="88"/>
      <c r="X180" s="88"/>
      <c r="Y180" s="88"/>
      <c r="Z180" s="88"/>
    </row>
    <row r="181" spans="1:26">
      <c r="C181" s="88"/>
      <c r="F181" s="88"/>
      <c r="G181" s="88"/>
      <c r="H181" s="88"/>
      <c r="I181" s="88"/>
      <c r="J181" s="88"/>
      <c r="K181" s="88"/>
      <c r="L181" s="88"/>
      <c r="M181" s="88"/>
      <c r="N181" s="88"/>
      <c r="O181" s="88"/>
      <c r="P181" s="88"/>
      <c r="Q181" s="88"/>
      <c r="R181" s="88"/>
      <c r="S181" s="88"/>
      <c r="T181" s="88"/>
      <c r="U181" s="88"/>
      <c r="V181" s="88"/>
      <c r="W181" s="88"/>
      <c r="X181" s="88"/>
      <c r="Y181" s="88"/>
      <c r="Z181" s="88"/>
    </row>
    <row r="183" spans="1:26">
      <c r="E183" s="74"/>
      <c r="F183" s="73"/>
      <c r="G183" s="73"/>
      <c r="H183" s="73"/>
      <c r="I183" s="73"/>
      <c r="J183" s="73"/>
      <c r="K183" s="73"/>
      <c r="L183" s="73"/>
      <c r="M183" s="73"/>
      <c r="N183" s="73"/>
      <c r="O183" s="73"/>
      <c r="P183" s="73"/>
      <c r="Q183" s="73"/>
      <c r="R183" s="73"/>
      <c r="S183" s="73"/>
      <c r="T183" s="73"/>
      <c r="U183" s="73"/>
      <c r="V183" s="73"/>
      <c r="W183" s="73"/>
      <c r="X183" s="73"/>
      <c r="Z183" s="74"/>
    </row>
    <row r="184" spans="1:26">
      <c r="A184" s="211"/>
      <c r="B184" s="211"/>
      <c r="E184" s="73"/>
      <c r="F184" s="74"/>
      <c r="G184" s="194"/>
      <c r="H184" s="194"/>
      <c r="I184" s="194"/>
      <c r="J184" s="194"/>
      <c r="K184" s="194"/>
      <c r="L184" s="194"/>
      <c r="M184" s="194"/>
      <c r="N184" s="194"/>
      <c r="O184" s="194"/>
      <c r="P184" s="194"/>
      <c r="Q184" s="194"/>
      <c r="R184" s="194"/>
      <c r="S184" s="194"/>
      <c r="T184" s="194"/>
      <c r="U184" s="194"/>
      <c r="V184" s="74"/>
      <c r="W184" s="74"/>
      <c r="X184" s="74"/>
      <c r="Z184" s="73"/>
    </row>
    <row r="185" spans="1:26">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1:26">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1:26">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1:26">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1:26">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1:26">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1:26">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1:26">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224" spans="1:26">
      <c r="A224" s="210"/>
      <c r="B224" s="210"/>
      <c r="E224" s="73"/>
      <c r="F224" s="74"/>
      <c r="G224" s="194"/>
      <c r="H224" s="194"/>
      <c r="I224" s="194"/>
      <c r="J224" s="194"/>
      <c r="K224" s="194"/>
      <c r="L224" s="194"/>
      <c r="M224" s="194"/>
      <c r="N224" s="194"/>
      <c r="O224" s="194"/>
      <c r="P224" s="194"/>
      <c r="Q224" s="194"/>
      <c r="R224" s="194"/>
      <c r="S224" s="194"/>
      <c r="T224" s="194"/>
      <c r="U224" s="194"/>
      <c r="V224" s="74"/>
      <c r="W224" s="74"/>
      <c r="X224" s="74"/>
      <c r="Z224" s="73"/>
    </row>
    <row r="225" spans="3:26">
      <c r="C225" s="88"/>
      <c r="F225" s="88"/>
      <c r="G225" s="88"/>
      <c r="H225" s="88"/>
      <c r="I225" s="88"/>
      <c r="J225" s="88"/>
      <c r="K225" s="88"/>
      <c r="L225" s="88"/>
      <c r="M225" s="88"/>
      <c r="N225" s="88"/>
      <c r="O225" s="88"/>
      <c r="P225" s="88"/>
      <c r="Q225" s="88"/>
      <c r="R225" s="88"/>
      <c r="S225" s="88"/>
      <c r="T225" s="88"/>
      <c r="U225" s="88"/>
      <c r="V225" s="88"/>
      <c r="W225" s="88"/>
      <c r="X225" s="88"/>
      <c r="Y225" s="88"/>
      <c r="Z225" s="88"/>
    </row>
    <row r="226" spans="3:26">
      <c r="C226" s="88"/>
      <c r="F226" s="88"/>
      <c r="G226" s="88"/>
      <c r="H226" s="88"/>
      <c r="I226" s="88"/>
      <c r="J226" s="88"/>
      <c r="K226" s="88"/>
      <c r="L226" s="88"/>
      <c r="M226" s="88"/>
      <c r="N226" s="88"/>
      <c r="O226" s="88"/>
      <c r="P226" s="88"/>
      <c r="Q226" s="88"/>
      <c r="R226" s="88"/>
      <c r="S226" s="88"/>
      <c r="T226" s="88"/>
      <c r="U226" s="88"/>
      <c r="V226" s="88"/>
      <c r="W226" s="88"/>
      <c r="X226" s="88"/>
      <c r="Y226" s="88"/>
      <c r="Z226" s="88"/>
    </row>
    <row r="227" spans="3:26">
      <c r="C227" s="88"/>
      <c r="F227" s="88"/>
      <c r="G227" s="88"/>
      <c r="H227" s="88"/>
      <c r="I227" s="88"/>
      <c r="J227" s="88"/>
      <c r="K227" s="88"/>
      <c r="L227" s="88"/>
      <c r="M227" s="88"/>
      <c r="N227" s="88"/>
      <c r="O227" s="88"/>
      <c r="P227" s="88"/>
      <c r="Q227" s="88"/>
      <c r="R227" s="88"/>
      <c r="S227" s="88"/>
      <c r="T227" s="88"/>
      <c r="U227" s="88"/>
      <c r="V227" s="88"/>
      <c r="W227" s="88"/>
      <c r="X227" s="88"/>
      <c r="Y227" s="88"/>
      <c r="Z227" s="88"/>
    </row>
    <row r="228" spans="3:26">
      <c r="C228" s="88"/>
      <c r="F228" s="88"/>
      <c r="G228" s="88"/>
      <c r="H228" s="88"/>
      <c r="I228" s="88"/>
      <c r="J228" s="88"/>
      <c r="K228" s="88"/>
      <c r="L228" s="88"/>
      <c r="M228" s="88"/>
      <c r="N228" s="88"/>
      <c r="O228" s="88"/>
      <c r="P228" s="88"/>
      <c r="Q228" s="88"/>
      <c r="R228" s="88"/>
      <c r="S228" s="88"/>
      <c r="T228" s="88"/>
      <c r="U228" s="88"/>
      <c r="V228" s="88"/>
      <c r="W228" s="88"/>
      <c r="X228" s="88"/>
      <c r="Y228" s="88"/>
      <c r="Z228" s="88"/>
    </row>
    <row r="229" spans="3:26">
      <c r="C229" s="88"/>
      <c r="F229" s="88"/>
      <c r="G229" s="88"/>
      <c r="H229" s="88"/>
      <c r="I229" s="88"/>
      <c r="J229" s="88"/>
      <c r="K229" s="88"/>
      <c r="L229" s="88"/>
      <c r="M229" s="88"/>
      <c r="N229" s="88"/>
      <c r="O229" s="88"/>
      <c r="P229" s="88"/>
      <c r="Q229" s="88"/>
      <c r="R229" s="88"/>
      <c r="S229" s="88"/>
      <c r="T229" s="88"/>
      <c r="U229" s="88"/>
      <c r="V229" s="88"/>
      <c r="W229" s="88"/>
      <c r="X229" s="88"/>
      <c r="Y229" s="88"/>
      <c r="Z229" s="88"/>
    </row>
    <row r="230" spans="3:26">
      <c r="C230" s="88"/>
      <c r="F230" s="88"/>
      <c r="G230" s="88"/>
      <c r="H230" s="88"/>
      <c r="I230" s="88"/>
      <c r="J230" s="88"/>
      <c r="K230" s="88"/>
      <c r="L230" s="88"/>
      <c r="M230" s="88"/>
      <c r="N230" s="88"/>
      <c r="O230" s="88"/>
      <c r="P230" s="88"/>
      <c r="Q230" s="88"/>
      <c r="R230" s="88"/>
      <c r="S230" s="88"/>
      <c r="T230" s="88"/>
      <c r="U230" s="88"/>
      <c r="V230" s="88"/>
      <c r="W230" s="88"/>
      <c r="X230" s="88"/>
      <c r="Y230" s="88"/>
      <c r="Z230" s="88"/>
    </row>
    <row r="231" spans="3:26">
      <c r="C231" s="88"/>
      <c r="F231" s="88"/>
      <c r="G231" s="88"/>
      <c r="H231" s="88"/>
      <c r="I231" s="88"/>
      <c r="J231" s="88"/>
      <c r="K231" s="88"/>
      <c r="L231" s="88"/>
      <c r="M231" s="88"/>
      <c r="N231" s="88"/>
      <c r="O231" s="88"/>
      <c r="P231" s="88"/>
      <c r="Q231" s="88"/>
      <c r="R231" s="88"/>
      <c r="S231" s="88"/>
      <c r="T231" s="88"/>
      <c r="U231" s="88"/>
      <c r="V231" s="88"/>
      <c r="W231" s="88"/>
      <c r="X231" s="88"/>
      <c r="Y231" s="88"/>
      <c r="Z231" s="88"/>
    </row>
    <row r="232" spans="3:26">
      <c r="C232" s="88"/>
      <c r="F232" s="88"/>
      <c r="G232" s="88"/>
      <c r="H232" s="88"/>
      <c r="I232" s="88"/>
      <c r="J232" s="88"/>
      <c r="K232" s="88"/>
      <c r="L232" s="88"/>
      <c r="M232" s="88"/>
      <c r="N232" s="88"/>
      <c r="O232" s="88"/>
      <c r="P232" s="88"/>
      <c r="Q232" s="88"/>
      <c r="R232" s="88"/>
      <c r="S232" s="88"/>
      <c r="T232" s="88"/>
      <c r="U232" s="88"/>
      <c r="V232" s="88"/>
      <c r="W232" s="88"/>
      <c r="X232" s="88"/>
      <c r="Y232" s="88"/>
      <c r="Z232" s="88"/>
    </row>
    <row r="233" spans="3:26">
      <c r="C233" s="88"/>
      <c r="F233" s="88"/>
      <c r="G233" s="88"/>
      <c r="H233" s="88"/>
      <c r="I233" s="88"/>
      <c r="J233" s="88"/>
      <c r="K233" s="88"/>
      <c r="L233" s="88"/>
      <c r="M233" s="88"/>
      <c r="N233" s="88"/>
      <c r="O233" s="88"/>
      <c r="P233" s="88"/>
      <c r="Q233" s="88"/>
      <c r="R233" s="88"/>
      <c r="S233" s="88"/>
      <c r="T233" s="88"/>
      <c r="U233" s="88"/>
      <c r="V233" s="88"/>
      <c r="W233" s="88"/>
      <c r="X233" s="88"/>
      <c r="Y233" s="88"/>
      <c r="Z233" s="88"/>
    </row>
    <row r="234" spans="3:26">
      <c r="C234" s="88"/>
      <c r="F234" s="88"/>
      <c r="G234" s="88"/>
      <c r="H234" s="88"/>
      <c r="I234" s="88"/>
      <c r="J234" s="88"/>
      <c r="K234" s="88"/>
      <c r="L234" s="88"/>
      <c r="M234" s="88"/>
      <c r="N234" s="88"/>
      <c r="O234" s="88"/>
      <c r="P234" s="88"/>
      <c r="Q234" s="88"/>
      <c r="R234" s="88"/>
      <c r="S234" s="88"/>
      <c r="T234" s="88"/>
      <c r="U234" s="88"/>
      <c r="V234" s="88"/>
      <c r="W234" s="88"/>
      <c r="X234" s="88"/>
      <c r="Y234" s="88"/>
      <c r="Z234" s="88"/>
    </row>
    <row r="235" spans="3:26">
      <c r="C235" s="88"/>
      <c r="F235" s="88"/>
      <c r="G235" s="88"/>
      <c r="H235" s="88"/>
      <c r="I235" s="88"/>
      <c r="J235" s="88"/>
      <c r="K235" s="88"/>
      <c r="L235" s="88"/>
      <c r="M235" s="88"/>
      <c r="N235" s="88"/>
      <c r="O235" s="88"/>
      <c r="P235" s="88"/>
      <c r="Q235" s="88"/>
      <c r="R235" s="88"/>
      <c r="S235" s="88"/>
      <c r="T235" s="88"/>
      <c r="U235" s="88"/>
      <c r="V235" s="88"/>
      <c r="W235" s="88"/>
      <c r="X235" s="88"/>
      <c r="Y235" s="88"/>
      <c r="Z235" s="88"/>
    </row>
    <row r="236" spans="3:26">
      <c r="C236" s="88"/>
      <c r="F236" s="88"/>
      <c r="G236" s="88"/>
      <c r="H236" s="88"/>
      <c r="I236" s="88"/>
      <c r="J236" s="88"/>
      <c r="K236" s="88"/>
      <c r="L236" s="88"/>
      <c r="M236" s="88"/>
      <c r="N236" s="88"/>
      <c r="O236" s="88"/>
      <c r="P236" s="88"/>
      <c r="Q236" s="88"/>
      <c r="R236" s="88"/>
      <c r="S236" s="88"/>
      <c r="T236" s="88"/>
      <c r="U236" s="88"/>
      <c r="V236" s="88"/>
      <c r="W236" s="88"/>
      <c r="X236" s="88"/>
      <c r="Y236" s="88"/>
      <c r="Z236" s="88"/>
    </row>
    <row r="237" spans="3:26">
      <c r="C237" s="88"/>
      <c r="F237" s="88"/>
      <c r="G237" s="88"/>
      <c r="H237" s="88"/>
      <c r="I237" s="88"/>
      <c r="J237" s="88"/>
      <c r="K237" s="88"/>
      <c r="L237" s="88"/>
      <c r="M237" s="88"/>
      <c r="N237" s="88"/>
      <c r="O237" s="88"/>
      <c r="P237" s="88"/>
      <c r="Q237" s="88"/>
      <c r="R237" s="88"/>
      <c r="S237" s="88"/>
      <c r="T237" s="88"/>
      <c r="U237" s="88"/>
      <c r="V237" s="88"/>
      <c r="W237" s="88"/>
      <c r="X237" s="88"/>
      <c r="Y237" s="88"/>
      <c r="Z237" s="88"/>
    </row>
    <row r="238" spans="3:26">
      <c r="C238" s="88"/>
      <c r="F238" s="88"/>
      <c r="G238" s="88"/>
      <c r="H238" s="88"/>
      <c r="I238" s="88"/>
      <c r="J238" s="88"/>
      <c r="K238" s="88"/>
      <c r="L238" s="88"/>
      <c r="M238" s="88"/>
      <c r="N238" s="88"/>
      <c r="O238" s="88"/>
      <c r="P238" s="88"/>
      <c r="Q238" s="88"/>
      <c r="R238" s="88"/>
      <c r="S238" s="88"/>
      <c r="T238" s="88"/>
      <c r="U238" s="88"/>
      <c r="V238" s="88"/>
      <c r="W238" s="88"/>
      <c r="X238" s="88"/>
      <c r="Y238" s="88"/>
      <c r="Z238" s="88"/>
    </row>
    <row r="239" spans="3:26">
      <c r="C239" s="88"/>
      <c r="F239" s="88"/>
      <c r="G239" s="88"/>
      <c r="H239" s="88"/>
      <c r="I239" s="88"/>
      <c r="J239" s="88"/>
      <c r="K239" s="88"/>
      <c r="L239" s="88"/>
      <c r="M239" s="88"/>
      <c r="N239" s="88"/>
      <c r="O239" s="88"/>
      <c r="P239" s="88"/>
      <c r="Q239" s="88"/>
      <c r="R239" s="88"/>
      <c r="S239" s="88"/>
      <c r="T239" s="88"/>
      <c r="U239" s="88"/>
      <c r="V239" s="88"/>
      <c r="W239" s="88"/>
      <c r="X239" s="88"/>
      <c r="Y239" s="88"/>
      <c r="Z239" s="88"/>
    </row>
    <row r="240" spans="3:26">
      <c r="C240" s="88"/>
      <c r="F240" s="88"/>
      <c r="G240" s="88"/>
      <c r="H240" s="88"/>
      <c r="I240" s="88"/>
      <c r="J240" s="88"/>
      <c r="K240" s="88"/>
      <c r="L240" s="88"/>
      <c r="M240" s="88"/>
      <c r="N240" s="88"/>
      <c r="O240" s="88"/>
      <c r="P240" s="88"/>
      <c r="Q240" s="88"/>
      <c r="R240" s="88"/>
      <c r="S240" s="88"/>
      <c r="T240" s="88"/>
      <c r="U240" s="88"/>
      <c r="V240" s="88"/>
      <c r="W240" s="88"/>
      <c r="X240" s="88"/>
      <c r="Y240" s="88"/>
      <c r="Z240" s="88"/>
    </row>
    <row r="241" spans="3:26">
      <c r="C241" s="88"/>
      <c r="F241" s="88"/>
      <c r="G241" s="88"/>
      <c r="H241" s="88"/>
      <c r="I241" s="88"/>
      <c r="J241" s="88"/>
      <c r="K241" s="88"/>
      <c r="L241" s="88"/>
      <c r="M241" s="88"/>
      <c r="N241" s="88"/>
      <c r="O241" s="88"/>
      <c r="P241" s="88"/>
      <c r="Q241" s="88"/>
      <c r="R241" s="88"/>
      <c r="S241" s="88"/>
      <c r="T241" s="88"/>
      <c r="U241" s="88"/>
      <c r="V241" s="88"/>
      <c r="W241" s="88"/>
      <c r="X241" s="88"/>
      <c r="Y241" s="88"/>
      <c r="Z241" s="88"/>
    </row>
    <row r="242" spans="3:26">
      <c r="C242" s="88"/>
      <c r="F242" s="88"/>
      <c r="G242" s="88"/>
      <c r="H242" s="88"/>
      <c r="I242" s="88"/>
      <c r="J242" s="88"/>
      <c r="K242" s="88"/>
      <c r="L242" s="88"/>
      <c r="M242" s="88"/>
      <c r="N242" s="88"/>
      <c r="O242" s="88"/>
      <c r="P242" s="88"/>
      <c r="Q242" s="88"/>
      <c r="R242" s="88"/>
      <c r="S242" s="88"/>
      <c r="T242" s="88"/>
      <c r="U242" s="88"/>
      <c r="V242" s="88"/>
      <c r="W242" s="88"/>
      <c r="X242" s="88"/>
      <c r="Y242" s="88"/>
      <c r="Z242" s="88"/>
    </row>
    <row r="243" spans="3:26">
      <c r="C243" s="88"/>
      <c r="F243" s="88"/>
      <c r="G243" s="88"/>
      <c r="H243" s="88"/>
      <c r="I243" s="88"/>
      <c r="J243" s="88"/>
      <c r="K243" s="88"/>
      <c r="L243" s="88"/>
      <c r="M243" s="88"/>
      <c r="N243" s="88"/>
      <c r="O243" s="88"/>
      <c r="P243" s="88"/>
      <c r="Q243" s="88"/>
      <c r="R243" s="88"/>
      <c r="S243" s="88"/>
      <c r="T243" s="88"/>
      <c r="U243" s="88"/>
      <c r="V243" s="88"/>
      <c r="W243" s="88"/>
      <c r="X243" s="88"/>
      <c r="Y243" s="88"/>
      <c r="Z243" s="88"/>
    </row>
    <row r="244" spans="3:26">
      <c r="C244" s="88"/>
      <c r="F244" s="88"/>
      <c r="G244" s="88"/>
      <c r="H244" s="88"/>
      <c r="I244" s="88"/>
      <c r="J244" s="88"/>
      <c r="K244" s="88"/>
      <c r="L244" s="88"/>
      <c r="M244" s="88"/>
      <c r="N244" s="88"/>
      <c r="O244" s="88"/>
      <c r="P244" s="88"/>
      <c r="Q244" s="88"/>
      <c r="R244" s="88"/>
      <c r="S244" s="88"/>
      <c r="T244" s="88"/>
      <c r="U244" s="88"/>
      <c r="V244" s="88"/>
      <c r="W244" s="88"/>
      <c r="X244" s="88"/>
      <c r="Y244" s="88"/>
      <c r="Z244" s="88"/>
    </row>
    <row r="245" spans="3:26">
      <c r="C245" s="88"/>
      <c r="F245" s="88"/>
      <c r="G245" s="88"/>
      <c r="H245" s="88"/>
      <c r="I245" s="88"/>
      <c r="J245" s="88"/>
      <c r="K245" s="88"/>
      <c r="L245" s="88"/>
      <c r="M245" s="88"/>
      <c r="N245" s="88"/>
      <c r="O245" s="88"/>
      <c r="P245" s="88"/>
      <c r="Q245" s="88"/>
      <c r="R245" s="88"/>
      <c r="S245" s="88"/>
      <c r="T245" s="88"/>
      <c r="U245" s="88"/>
      <c r="V245" s="88"/>
      <c r="W245" s="88"/>
      <c r="X245" s="88"/>
      <c r="Y245" s="88"/>
      <c r="Z245" s="88"/>
    </row>
    <row r="246" spans="3:26">
      <c r="C246" s="88"/>
      <c r="F246" s="88"/>
      <c r="G246" s="88"/>
      <c r="H246" s="88"/>
      <c r="I246" s="88"/>
      <c r="J246" s="88"/>
      <c r="K246" s="88"/>
      <c r="L246" s="88"/>
      <c r="M246" s="88"/>
      <c r="N246" s="88"/>
      <c r="O246" s="88"/>
      <c r="P246" s="88"/>
      <c r="Q246" s="88"/>
      <c r="R246" s="88"/>
      <c r="S246" s="88"/>
      <c r="T246" s="88"/>
      <c r="U246" s="88"/>
      <c r="V246" s="88"/>
      <c r="W246" s="88"/>
      <c r="X246" s="88"/>
      <c r="Y246" s="88"/>
      <c r="Z246" s="88"/>
    </row>
    <row r="247" spans="3:26">
      <c r="C247" s="88"/>
      <c r="F247" s="88"/>
      <c r="G247" s="88"/>
      <c r="H247" s="88"/>
      <c r="I247" s="88"/>
      <c r="J247" s="88"/>
      <c r="K247" s="88"/>
      <c r="L247" s="88"/>
      <c r="M247" s="88"/>
      <c r="N247" s="88"/>
      <c r="O247" s="88"/>
      <c r="P247" s="88"/>
      <c r="Q247" s="88"/>
      <c r="R247" s="88"/>
      <c r="S247" s="88"/>
      <c r="T247" s="88"/>
      <c r="U247" s="88"/>
      <c r="V247" s="88"/>
      <c r="W247" s="88"/>
      <c r="X247" s="88"/>
      <c r="Y247" s="88"/>
      <c r="Z247" s="88"/>
    </row>
    <row r="248" spans="3:26">
      <c r="C248" s="88"/>
      <c r="F248" s="88"/>
      <c r="G248" s="88"/>
      <c r="H248" s="88"/>
      <c r="I248" s="88"/>
      <c r="J248" s="88"/>
      <c r="K248" s="88"/>
      <c r="L248" s="88"/>
      <c r="M248" s="88"/>
      <c r="N248" s="88"/>
      <c r="O248" s="88"/>
      <c r="P248" s="88"/>
      <c r="Q248" s="88"/>
      <c r="R248" s="88"/>
      <c r="S248" s="88"/>
      <c r="T248" s="88"/>
      <c r="U248" s="88"/>
      <c r="V248" s="88"/>
      <c r="W248" s="88"/>
      <c r="X248" s="88"/>
      <c r="Y248" s="88"/>
      <c r="Z248" s="88"/>
    </row>
    <row r="249" spans="3:26">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3:26">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3:26">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3:26">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3:26">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3:26">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3:26">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3:26">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sheetData>
  <mergeCells count="1">
    <mergeCell ref="I1:J1"/>
  </mergeCells>
  <dataValidations count="1">
    <dataValidation type="list" allowBlank="1" showInputMessage="1" showErrorMessage="1" sqref="Z224:Z256">
      <formula1>$E$225:$E$256</formula1>
    </dataValidation>
  </dataValidations>
  <hyperlinks>
    <hyperlink ref="I1" location="Contents!A1" display="back to contents"/>
    <hyperlink ref="I1:J1" location="Contents!A1" display="back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heetViews>
  <sheetFormatPr defaultColWidth="8.7109375" defaultRowHeight="15"/>
  <cols>
    <col min="1" max="16384" width="8.7109375" style="163"/>
  </cols>
  <sheetData>
    <row r="1" spans="1:16" ht="18" customHeight="1">
      <c r="A1" s="267" t="s">
        <v>281</v>
      </c>
      <c r="B1" s="248"/>
      <c r="C1" s="248"/>
      <c r="D1" s="248"/>
      <c r="E1" s="248"/>
      <c r="F1" s="248"/>
      <c r="G1" s="248"/>
      <c r="H1" s="248"/>
      <c r="I1" s="248"/>
      <c r="J1" s="248"/>
      <c r="K1" s="248"/>
      <c r="L1" s="248"/>
      <c r="M1" s="248"/>
      <c r="O1" s="263" t="s">
        <v>159</v>
      </c>
      <c r="P1" s="263"/>
    </row>
    <row r="2" spans="1:16" ht="15" customHeight="1"/>
    <row r="3" spans="1:16">
      <c r="A3" s="163" t="s">
        <v>328</v>
      </c>
    </row>
    <row r="4" spans="1:16">
      <c r="A4" s="272" t="s">
        <v>339</v>
      </c>
    </row>
    <row r="20" spans="1:2">
      <c r="A20" s="275" t="s">
        <v>214</v>
      </c>
      <c r="B20" s="275"/>
    </row>
  </sheetData>
  <mergeCells count="1">
    <mergeCell ref="A20:B20"/>
  </mergeCells>
  <hyperlinks>
    <hyperlink ref="O1" location="Contents!A1" display="back to contents"/>
    <hyperlink ref="O1:P1" location="Contents!A1" display="back to contents"/>
    <hyperlink ref="A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V34"/>
  <sheetViews>
    <sheetView zoomScaleNormal="100" workbookViewId="0"/>
  </sheetViews>
  <sheetFormatPr defaultColWidth="9.140625" defaultRowHeight="15"/>
  <cols>
    <col min="1" max="16384" width="9.140625" style="5"/>
  </cols>
  <sheetData>
    <row r="1" spans="1:22" ht="18" customHeight="1">
      <c r="A1" s="191" t="s">
        <v>282</v>
      </c>
      <c r="B1" s="191"/>
      <c r="C1" s="191"/>
      <c r="D1" s="191"/>
      <c r="E1" s="191"/>
      <c r="F1" s="191"/>
      <c r="G1" s="191"/>
      <c r="H1" s="191"/>
      <c r="I1" s="191"/>
      <c r="J1" s="191"/>
      <c r="K1" s="191"/>
      <c r="L1" s="191"/>
      <c r="M1" s="191"/>
      <c r="N1" s="191"/>
      <c r="O1" s="191"/>
      <c r="P1" s="191"/>
      <c r="Q1" s="191"/>
      <c r="R1" s="191"/>
      <c r="S1" s="191"/>
      <c r="T1" s="191"/>
      <c r="U1" s="283" t="s">
        <v>159</v>
      </c>
      <c r="V1" s="283"/>
    </row>
    <row r="2" spans="1:22" ht="15" customHeight="1"/>
    <row r="27" spans="1:1">
      <c r="A27" s="102" t="s">
        <v>214</v>
      </c>
    </row>
    <row r="34" spans="1:1">
      <c r="A34" s="102"/>
    </row>
  </sheetData>
  <mergeCells count="1">
    <mergeCell ref="U1:V1"/>
  </mergeCells>
  <hyperlinks>
    <hyperlink ref="U1" location="Contents!A1" display="back to contents"/>
    <hyperlink ref="U1:V1" location="Contents!A1" display="back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zoomScaleNormal="100" workbookViewId="0"/>
  </sheetViews>
  <sheetFormatPr defaultColWidth="9.140625" defaultRowHeight="15"/>
  <cols>
    <col min="1" max="16384" width="9.140625" style="5"/>
  </cols>
  <sheetData>
    <row r="1" spans="1:24" ht="18" customHeight="1">
      <c r="A1" s="191" t="s">
        <v>286</v>
      </c>
      <c r="B1" s="191"/>
      <c r="C1" s="191"/>
      <c r="D1" s="191"/>
      <c r="E1" s="191"/>
      <c r="F1" s="191"/>
      <c r="G1" s="191"/>
      <c r="H1" s="191"/>
      <c r="I1" s="191"/>
      <c r="J1" s="191"/>
      <c r="K1" s="191"/>
      <c r="L1" s="191"/>
      <c r="M1" s="191"/>
      <c r="N1" s="191"/>
      <c r="O1" s="191"/>
      <c r="P1" s="191"/>
      <c r="Q1" s="191"/>
      <c r="R1" s="191"/>
      <c r="S1" s="191"/>
      <c r="T1" s="191"/>
      <c r="U1" s="191"/>
      <c r="V1" s="163"/>
      <c r="W1" s="283" t="s">
        <v>159</v>
      </c>
      <c r="X1" s="283"/>
    </row>
    <row r="2" spans="1:24" ht="15" customHeight="1"/>
    <row r="28" spans="1:1">
      <c r="A28" s="102" t="s">
        <v>214</v>
      </c>
    </row>
    <row r="33" spans="1:1">
      <c r="A33" s="102"/>
    </row>
  </sheetData>
  <mergeCells count="1">
    <mergeCell ref="W1:X1"/>
  </mergeCells>
  <hyperlinks>
    <hyperlink ref="W1" location="Contents!A1" display="back to contents"/>
    <hyperlink ref="W1:X1" location="Contents!A1" display="back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55"/>
  <sheetViews>
    <sheetView workbookViewId="0"/>
  </sheetViews>
  <sheetFormatPr defaultColWidth="9.140625" defaultRowHeight="15"/>
  <cols>
    <col min="1" max="16384" width="9.140625" style="5"/>
  </cols>
  <sheetData>
    <row r="1" spans="1:21" ht="18" customHeight="1">
      <c r="A1" s="191" t="s">
        <v>289</v>
      </c>
      <c r="B1" s="191"/>
      <c r="C1" s="191"/>
      <c r="D1" s="191"/>
      <c r="E1" s="191"/>
      <c r="F1" s="191"/>
      <c r="G1" s="191"/>
      <c r="H1" s="191"/>
      <c r="I1" s="191"/>
      <c r="J1" s="191"/>
      <c r="K1" s="191"/>
      <c r="L1" s="191"/>
      <c r="M1" s="191"/>
      <c r="N1" s="191"/>
      <c r="O1" s="191"/>
      <c r="P1" s="191"/>
      <c r="Q1" s="191"/>
      <c r="R1" s="191"/>
      <c r="T1" s="283" t="s">
        <v>159</v>
      </c>
      <c r="U1" s="283"/>
    </row>
    <row r="2" spans="1:21" ht="15" customHeight="1"/>
    <row r="28" spans="1:1">
      <c r="A28" s="142"/>
    </row>
    <row r="55" spans="1:1">
      <c r="A55" s="220" t="s">
        <v>214</v>
      </c>
    </row>
  </sheetData>
  <mergeCells count="1">
    <mergeCell ref="T1:U1"/>
  </mergeCells>
  <hyperlinks>
    <hyperlink ref="T1" location="Contents!A1" display="back to contents"/>
    <hyperlink ref="T1:U1" location="Contents!A1" display="back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heetViews>
  <sheetFormatPr defaultColWidth="8.7109375" defaultRowHeight="15"/>
  <cols>
    <col min="1" max="16384" width="8.7109375" style="163"/>
  </cols>
  <sheetData>
    <row r="1" spans="1:18" ht="18" customHeight="1">
      <c r="A1" s="250" t="s">
        <v>292</v>
      </c>
      <c r="B1" s="251"/>
      <c r="C1" s="251"/>
      <c r="D1" s="251"/>
      <c r="E1" s="251"/>
      <c r="F1" s="251"/>
      <c r="G1" s="251"/>
      <c r="H1" s="251"/>
      <c r="I1" s="251"/>
      <c r="J1" s="251"/>
      <c r="K1" s="251"/>
      <c r="L1" s="251"/>
      <c r="M1" s="251"/>
      <c r="N1" s="251"/>
      <c r="O1" s="256"/>
      <c r="P1" s="256"/>
      <c r="Q1" s="279" t="s">
        <v>159</v>
      </c>
      <c r="R1" s="279"/>
    </row>
    <row r="2" spans="1:18" ht="15" customHeight="1"/>
    <row r="3" spans="1:18">
      <c r="A3" s="163" t="s">
        <v>328</v>
      </c>
    </row>
    <row r="4" spans="1:18">
      <c r="A4" s="272" t="s">
        <v>339</v>
      </c>
    </row>
    <row r="20" spans="1:2">
      <c r="A20" s="275" t="s">
        <v>214</v>
      </c>
      <c r="B20" s="275"/>
    </row>
  </sheetData>
  <mergeCells count="2">
    <mergeCell ref="Q1:R1"/>
    <mergeCell ref="A20:B20"/>
  </mergeCells>
  <hyperlinks>
    <hyperlink ref="Q1" location="Contents!A1" display="back to contents"/>
    <hyperlink ref="Q1:R1" location="Contents!A1" display="back to contents"/>
    <hyperlink ref="A4"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workbookViewId="0"/>
  </sheetViews>
  <sheetFormatPr defaultColWidth="9.140625" defaultRowHeight="12.75"/>
  <cols>
    <col min="1" max="1" width="9.140625" style="121"/>
    <col min="2" max="8" width="9.140625" style="121" customWidth="1"/>
    <col min="9" max="16384" width="9.140625" style="121"/>
  </cols>
  <sheetData>
    <row r="1" spans="1:26" ht="18" customHeight="1">
      <c r="A1" s="268" t="s">
        <v>252</v>
      </c>
      <c r="B1" s="268"/>
      <c r="C1" s="268"/>
      <c r="D1" s="268"/>
      <c r="E1" s="268"/>
      <c r="F1" s="268"/>
      <c r="G1" s="268"/>
      <c r="H1" s="268"/>
      <c r="I1" s="268"/>
      <c r="J1" s="268"/>
      <c r="K1" s="268"/>
      <c r="L1" s="268"/>
      <c r="M1" s="268"/>
      <c r="N1" s="268"/>
      <c r="O1" s="268"/>
      <c r="P1" s="268"/>
      <c r="Q1" s="268"/>
      <c r="R1" s="283" t="s">
        <v>159</v>
      </c>
      <c r="S1" s="283"/>
      <c r="T1" s="116"/>
      <c r="U1" s="116"/>
      <c r="V1" s="116"/>
      <c r="Y1" s="285"/>
      <c r="Z1" s="285"/>
    </row>
    <row r="2" spans="1:26" ht="15" customHeight="1">
      <c r="A2" s="100"/>
      <c r="B2" s="100"/>
      <c r="C2" s="100"/>
      <c r="D2" s="100"/>
      <c r="E2" s="100"/>
      <c r="F2" s="100"/>
      <c r="G2" s="100"/>
      <c r="H2" s="100"/>
      <c r="I2" s="100"/>
      <c r="J2" s="100"/>
      <c r="K2" s="100"/>
      <c r="L2" s="100"/>
      <c r="M2" s="100"/>
      <c r="N2" s="100"/>
      <c r="O2" s="100"/>
      <c r="P2" s="100"/>
      <c r="Q2" s="100"/>
      <c r="R2" s="116"/>
      <c r="S2" s="116"/>
      <c r="T2" s="116"/>
      <c r="U2" s="116"/>
      <c r="V2" s="116"/>
      <c r="W2" s="116"/>
      <c r="Y2" s="49"/>
      <c r="Z2" s="49"/>
    </row>
    <row r="3" spans="1:26">
      <c r="B3" s="286">
        <v>2016</v>
      </c>
      <c r="C3" s="286"/>
      <c r="D3" s="115"/>
      <c r="E3" s="286">
        <v>2017</v>
      </c>
      <c r="F3" s="286"/>
      <c r="G3" s="115"/>
      <c r="H3" s="286">
        <v>2018</v>
      </c>
      <c r="I3" s="286"/>
      <c r="P3" s="114"/>
      <c r="Q3" s="114"/>
      <c r="R3" s="114"/>
      <c r="S3" s="114"/>
      <c r="T3" s="114"/>
      <c r="U3" s="114"/>
      <c r="V3" s="114"/>
      <c r="W3" s="114"/>
    </row>
    <row r="4" spans="1:26" ht="14.25">
      <c r="A4" s="122" t="s">
        <v>0</v>
      </c>
      <c r="B4" s="112" t="s">
        <v>116</v>
      </c>
      <c r="C4" s="111" t="s">
        <v>117</v>
      </c>
      <c r="D4" s="113"/>
      <c r="E4" s="112" t="s">
        <v>116</v>
      </c>
      <c r="F4" s="111" t="s">
        <v>117</v>
      </c>
      <c r="G4" s="113"/>
      <c r="H4" s="112" t="s">
        <v>116</v>
      </c>
      <c r="I4" s="111" t="s">
        <v>117</v>
      </c>
    </row>
    <row r="5" spans="1:26" ht="15.6" customHeight="1">
      <c r="A5" s="118">
        <v>0</v>
      </c>
      <c r="B5" s="28">
        <v>55516</v>
      </c>
      <c r="C5" s="28">
        <v>55537</v>
      </c>
      <c r="D5" s="28"/>
      <c r="E5" s="28">
        <v>53553</v>
      </c>
      <c r="F5" s="28">
        <v>53704</v>
      </c>
      <c r="G5" s="28"/>
      <c r="H5" s="28">
        <v>52310</v>
      </c>
      <c r="I5" s="28">
        <v>52559</v>
      </c>
      <c r="J5" s="91"/>
      <c r="K5" s="91"/>
      <c r="L5" s="91"/>
      <c r="M5" s="91"/>
      <c r="N5" s="91"/>
      <c r="O5" s="91"/>
      <c r="P5" s="91"/>
      <c r="Q5" s="91"/>
      <c r="R5" s="91"/>
      <c r="S5" s="91"/>
      <c r="T5" s="91"/>
      <c r="U5" s="91"/>
      <c r="V5" s="91"/>
      <c r="W5" s="91"/>
      <c r="X5" s="91"/>
      <c r="Y5" s="91"/>
      <c r="Z5" s="91"/>
    </row>
    <row r="6" spans="1:26" ht="15.6" customHeight="1">
      <c r="A6" s="118">
        <v>1</v>
      </c>
      <c r="B6" s="28">
        <v>56584</v>
      </c>
      <c r="C6" s="28">
        <v>55727</v>
      </c>
      <c r="D6" s="28"/>
      <c r="E6" s="28">
        <v>55892</v>
      </c>
      <c r="F6" s="28">
        <v>55173</v>
      </c>
      <c r="G6" s="28"/>
      <c r="H6" s="28">
        <v>53852</v>
      </c>
      <c r="I6" s="28">
        <v>53305</v>
      </c>
      <c r="J6" s="91"/>
      <c r="K6" s="91"/>
      <c r="L6" s="28"/>
      <c r="M6" s="28"/>
      <c r="N6" s="28"/>
    </row>
    <row r="7" spans="1:26" ht="15.6" customHeight="1">
      <c r="A7" s="118" t="s">
        <v>8</v>
      </c>
      <c r="B7" s="28">
        <v>57165</v>
      </c>
      <c r="C7" s="28">
        <v>56566</v>
      </c>
      <c r="D7" s="28"/>
      <c r="E7" s="28">
        <v>56790</v>
      </c>
      <c r="F7" s="28">
        <v>55832</v>
      </c>
      <c r="G7" s="28"/>
      <c r="H7" s="28">
        <v>56084</v>
      </c>
      <c r="I7" s="28">
        <v>55795</v>
      </c>
      <c r="J7" s="91"/>
      <c r="K7" s="91"/>
      <c r="L7" s="28"/>
      <c r="M7" s="28"/>
      <c r="N7" s="28"/>
    </row>
    <row r="8" spans="1:26" ht="15.6" customHeight="1">
      <c r="A8" s="118" t="s">
        <v>9</v>
      </c>
      <c r="B8" s="28">
        <v>58232</v>
      </c>
      <c r="C8" s="28">
        <v>57742</v>
      </c>
      <c r="D8" s="28"/>
      <c r="E8" s="28">
        <v>57361</v>
      </c>
      <c r="F8" s="28">
        <v>56408</v>
      </c>
      <c r="G8" s="28"/>
      <c r="H8" s="28">
        <v>57065</v>
      </c>
      <c r="I8" s="28">
        <v>56608</v>
      </c>
      <c r="J8" s="91"/>
      <c r="K8" s="91"/>
      <c r="L8" s="28"/>
      <c r="M8" s="28"/>
      <c r="N8" s="28"/>
    </row>
    <row r="9" spans="1:26" ht="15.6" customHeight="1">
      <c r="A9" s="118" t="s">
        <v>10</v>
      </c>
      <c r="B9" s="28">
        <v>59741</v>
      </c>
      <c r="C9" s="28">
        <v>59565</v>
      </c>
      <c r="D9" s="28"/>
      <c r="E9" s="28">
        <v>58510</v>
      </c>
      <c r="F9" s="28">
        <v>58002</v>
      </c>
      <c r="G9" s="28"/>
      <c r="H9" s="28">
        <v>57551</v>
      </c>
      <c r="I9" s="28">
        <v>57414</v>
      </c>
      <c r="J9" s="91"/>
      <c r="K9" s="91"/>
      <c r="L9" s="28"/>
      <c r="M9" s="28"/>
      <c r="N9" s="28"/>
    </row>
    <row r="10" spans="1:26" ht="15.6" customHeight="1">
      <c r="A10" s="123">
        <v>5</v>
      </c>
      <c r="B10" s="28">
        <v>61695</v>
      </c>
      <c r="C10" s="28">
        <v>59364</v>
      </c>
      <c r="D10" s="28"/>
      <c r="E10" s="28">
        <v>60001</v>
      </c>
      <c r="F10" s="28">
        <v>59768</v>
      </c>
      <c r="G10" s="28"/>
      <c r="H10" s="28">
        <v>58712</v>
      </c>
      <c r="I10" s="28">
        <v>58702</v>
      </c>
      <c r="J10" s="91"/>
      <c r="K10" s="91"/>
      <c r="L10" s="28"/>
      <c r="M10" s="28"/>
      <c r="N10" s="28"/>
    </row>
    <row r="11" spans="1:26" ht="15.6" customHeight="1">
      <c r="A11" s="118" t="s">
        <v>12</v>
      </c>
      <c r="B11" s="28">
        <v>58801</v>
      </c>
      <c r="C11" s="28">
        <v>59842</v>
      </c>
      <c r="D11" s="28"/>
      <c r="E11" s="28">
        <v>61895</v>
      </c>
      <c r="F11" s="28">
        <v>59678</v>
      </c>
      <c r="G11" s="28"/>
      <c r="H11" s="28">
        <v>60252</v>
      </c>
      <c r="I11" s="28">
        <v>60349</v>
      </c>
      <c r="J11" s="91"/>
      <c r="K11" s="91"/>
      <c r="L11" s="28"/>
      <c r="M11" s="28"/>
      <c r="N11" s="28"/>
    </row>
    <row r="12" spans="1:26" ht="15.6" customHeight="1">
      <c r="A12" s="123">
        <v>7</v>
      </c>
      <c r="B12" s="28">
        <v>60336</v>
      </c>
      <c r="C12" s="28">
        <v>60026</v>
      </c>
      <c r="D12" s="28"/>
      <c r="E12" s="28">
        <v>59011</v>
      </c>
      <c r="F12" s="28">
        <v>60010</v>
      </c>
      <c r="G12" s="28"/>
      <c r="H12" s="28">
        <v>62094</v>
      </c>
      <c r="I12" s="28">
        <v>60101</v>
      </c>
      <c r="J12" s="91"/>
      <c r="K12" s="91"/>
      <c r="L12" s="28"/>
      <c r="M12" s="28"/>
      <c r="N12" s="28"/>
    </row>
    <row r="13" spans="1:26" ht="15.6" customHeight="1">
      <c r="A13" s="118" t="s">
        <v>14</v>
      </c>
      <c r="B13" s="28">
        <v>60184</v>
      </c>
      <c r="C13" s="28">
        <v>60125</v>
      </c>
      <c r="D13" s="28"/>
      <c r="E13" s="28">
        <v>60624</v>
      </c>
      <c r="F13" s="28">
        <v>60252</v>
      </c>
      <c r="G13" s="28"/>
      <c r="H13" s="28">
        <v>59207</v>
      </c>
      <c r="I13" s="28">
        <v>60379</v>
      </c>
      <c r="J13" s="91"/>
      <c r="K13" s="91"/>
      <c r="L13" s="28"/>
      <c r="M13" s="28"/>
      <c r="N13" s="28"/>
    </row>
    <row r="14" spans="1:26" ht="15.6" customHeight="1">
      <c r="A14" s="118" t="s">
        <v>15</v>
      </c>
      <c r="B14" s="28">
        <v>57846</v>
      </c>
      <c r="C14" s="28">
        <v>58243</v>
      </c>
      <c r="D14" s="28"/>
      <c r="E14" s="28">
        <v>60420</v>
      </c>
      <c r="F14" s="28">
        <v>60359</v>
      </c>
      <c r="G14" s="28"/>
      <c r="H14" s="28">
        <v>60824</v>
      </c>
      <c r="I14" s="28">
        <v>60598</v>
      </c>
      <c r="J14" s="91"/>
      <c r="K14" s="91"/>
      <c r="L14" s="28"/>
      <c r="M14" s="28"/>
      <c r="N14" s="28"/>
    </row>
    <row r="15" spans="1:26" ht="15.6" customHeight="1">
      <c r="A15" s="118" t="s">
        <v>16</v>
      </c>
      <c r="B15" s="28">
        <v>56634</v>
      </c>
      <c r="C15" s="28">
        <v>56518</v>
      </c>
      <c r="D15" s="28"/>
      <c r="E15" s="28">
        <v>58057</v>
      </c>
      <c r="F15" s="28">
        <v>58308</v>
      </c>
      <c r="G15" s="28"/>
      <c r="H15" s="28">
        <v>60578</v>
      </c>
      <c r="I15" s="28">
        <v>60677</v>
      </c>
      <c r="J15" s="91"/>
      <c r="K15" s="91"/>
      <c r="L15" s="28"/>
      <c r="M15" s="28"/>
      <c r="N15" s="28"/>
    </row>
    <row r="16" spans="1:26" ht="15.6" customHeight="1">
      <c r="A16" s="118" t="s">
        <v>17</v>
      </c>
      <c r="B16" s="28">
        <v>56142</v>
      </c>
      <c r="C16" s="28">
        <v>55971</v>
      </c>
      <c r="D16" s="28"/>
      <c r="E16" s="28">
        <v>56840</v>
      </c>
      <c r="F16" s="28">
        <v>56747</v>
      </c>
      <c r="G16" s="28"/>
      <c r="H16" s="28">
        <v>58240</v>
      </c>
      <c r="I16" s="28">
        <v>58775</v>
      </c>
      <c r="J16" s="91"/>
      <c r="K16" s="91"/>
      <c r="L16" s="28"/>
      <c r="M16" s="28"/>
      <c r="N16" s="28"/>
    </row>
    <row r="17" spans="1:14" ht="15.6" customHeight="1">
      <c r="A17" s="118" t="s">
        <v>18</v>
      </c>
      <c r="B17" s="28">
        <v>55083</v>
      </c>
      <c r="C17" s="28">
        <v>55362</v>
      </c>
      <c r="D17" s="28"/>
      <c r="E17" s="28">
        <v>56357</v>
      </c>
      <c r="F17" s="28">
        <v>56113</v>
      </c>
      <c r="G17" s="28"/>
      <c r="H17" s="28">
        <v>57028</v>
      </c>
      <c r="I17" s="28">
        <v>57126</v>
      </c>
      <c r="J17" s="91"/>
      <c r="K17" s="91"/>
      <c r="L17" s="28"/>
      <c r="M17" s="28"/>
      <c r="N17" s="28"/>
    </row>
    <row r="18" spans="1:14" ht="15.6" customHeight="1">
      <c r="A18" s="118" t="s">
        <v>19</v>
      </c>
      <c r="B18" s="28">
        <v>53398</v>
      </c>
      <c r="C18" s="28">
        <v>53660</v>
      </c>
      <c r="D18" s="28"/>
      <c r="E18" s="28">
        <v>55243</v>
      </c>
      <c r="F18" s="28">
        <v>55515</v>
      </c>
      <c r="G18" s="28"/>
      <c r="H18" s="28">
        <v>56549</v>
      </c>
      <c r="I18" s="28">
        <v>56437</v>
      </c>
      <c r="J18" s="91"/>
      <c r="K18" s="91"/>
      <c r="L18" s="28"/>
      <c r="M18" s="28"/>
      <c r="N18" s="28"/>
    </row>
    <row r="19" spans="1:14" ht="15.6" customHeight="1">
      <c r="A19" s="118" t="s">
        <v>20</v>
      </c>
      <c r="B19" s="28">
        <v>53121</v>
      </c>
      <c r="C19" s="28">
        <v>53244</v>
      </c>
      <c r="D19" s="28"/>
      <c r="E19" s="28">
        <v>53600</v>
      </c>
      <c r="F19" s="28">
        <v>53815</v>
      </c>
      <c r="G19" s="28"/>
      <c r="H19" s="28">
        <v>55395</v>
      </c>
      <c r="I19" s="28">
        <v>55891</v>
      </c>
      <c r="J19" s="91"/>
      <c r="K19" s="91"/>
      <c r="L19" s="28"/>
      <c r="M19" s="28"/>
      <c r="N19" s="28"/>
    </row>
    <row r="20" spans="1:14" ht="15.6" customHeight="1">
      <c r="A20" s="118" t="s">
        <v>21</v>
      </c>
      <c r="B20" s="28">
        <v>55439</v>
      </c>
      <c r="C20" s="28">
        <v>55109</v>
      </c>
      <c r="D20" s="28"/>
      <c r="E20" s="28">
        <v>53288</v>
      </c>
      <c r="F20" s="28">
        <v>53475</v>
      </c>
      <c r="G20" s="28"/>
      <c r="H20" s="28">
        <v>53761</v>
      </c>
      <c r="I20" s="28">
        <v>54260</v>
      </c>
      <c r="J20" s="91"/>
      <c r="K20" s="91"/>
      <c r="L20" s="28"/>
      <c r="M20" s="28"/>
      <c r="N20" s="28"/>
    </row>
    <row r="21" spans="1:14" ht="15.6" customHeight="1">
      <c r="A21" s="118" t="s">
        <v>22</v>
      </c>
      <c r="B21" s="28">
        <v>56863</v>
      </c>
      <c r="C21" s="28">
        <v>56104</v>
      </c>
      <c r="D21" s="28"/>
      <c r="E21" s="28">
        <v>55594</v>
      </c>
      <c r="F21" s="28">
        <v>55247</v>
      </c>
      <c r="G21" s="28"/>
      <c r="H21" s="28">
        <v>53470</v>
      </c>
      <c r="I21" s="28">
        <v>53794</v>
      </c>
      <c r="J21" s="91"/>
      <c r="K21" s="91"/>
      <c r="L21" s="28"/>
      <c r="M21" s="28"/>
      <c r="N21" s="28"/>
    </row>
    <row r="22" spans="1:14" ht="15.6" customHeight="1">
      <c r="A22" s="118" t="s">
        <v>23</v>
      </c>
      <c r="B22" s="28">
        <v>58981</v>
      </c>
      <c r="C22" s="28">
        <v>57883</v>
      </c>
      <c r="D22" s="28"/>
      <c r="E22" s="28">
        <v>57019</v>
      </c>
      <c r="F22" s="28">
        <v>56106</v>
      </c>
      <c r="G22" s="28"/>
      <c r="H22" s="28">
        <v>55826</v>
      </c>
      <c r="I22" s="28">
        <v>55395</v>
      </c>
      <c r="J22" s="91"/>
      <c r="K22" s="91"/>
      <c r="L22" s="28"/>
      <c r="M22" s="28"/>
      <c r="N22" s="28"/>
    </row>
    <row r="23" spans="1:14" ht="15.6" customHeight="1">
      <c r="A23" s="118" t="s">
        <v>24</v>
      </c>
      <c r="B23" s="28">
        <v>60951</v>
      </c>
      <c r="C23" s="28">
        <v>60006</v>
      </c>
      <c r="D23" s="28"/>
      <c r="E23" s="28">
        <v>59765</v>
      </c>
      <c r="F23" s="28">
        <v>59147</v>
      </c>
      <c r="G23" s="28"/>
      <c r="H23" s="28">
        <v>57923</v>
      </c>
      <c r="I23" s="28">
        <v>57742</v>
      </c>
      <c r="J23" s="91"/>
      <c r="K23" s="91"/>
      <c r="L23" s="28"/>
      <c r="M23" s="28"/>
      <c r="N23" s="28"/>
    </row>
    <row r="24" spans="1:14" ht="15.6" customHeight="1">
      <c r="A24" s="118" t="s">
        <v>25</v>
      </c>
      <c r="B24" s="28">
        <v>66426</v>
      </c>
      <c r="C24" s="28">
        <v>65810</v>
      </c>
      <c r="D24" s="28"/>
      <c r="E24" s="28">
        <v>64374</v>
      </c>
      <c r="F24" s="28">
        <v>64109</v>
      </c>
      <c r="G24" s="28"/>
      <c r="H24" s="28">
        <v>63584</v>
      </c>
      <c r="I24" s="28">
        <v>64277</v>
      </c>
      <c r="J24" s="91"/>
      <c r="K24" s="91"/>
      <c r="L24" s="28"/>
      <c r="M24" s="28"/>
      <c r="N24" s="28"/>
    </row>
    <row r="25" spans="1:14" ht="15.6" customHeight="1">
      <c r="A25" s="118" t="s">
        <v>26</v>
      </c>
      <c r="B25" s="28">
        <v>68524</v>
      </c>
      <c r="C25" s="28">
        <v>66451</v>
      </c>
      <c r="D25" s="28"/>
      <c r="E25" s="28">
        <v>68681</v>
      </c>
      <c r="F25" s="28">
        <v>67873</v>
      </c>
      <c r="G25" s="28"/>
      <c r="H25" s="28">
        <v>66553</v>
      </c>
      <c r="I25" s="28">
        <v>66981</v>
      </c>
      <c r="J25" s="91"/>
      <c r="K25" s="91"/>
      <c r="L25" s="28"/>
      <c r="M25" s="28"/>
      <c r="N25" s="28"/>
    </row>
    <row r="26" spans="1:14" ht="15.6" customHeight="1">
      <c r="A26" s="118" t="s">
        <v>27</v>
      </c>
      <c r="B26" s="28">
        <v>70098</v>
      </c>
      <c r="C26" s="28">
        <v>69221</v>
      </c>
      <c r="D26" s="28"/>
      <c r="E26" s="28">
        <v>69606</v>
      </c>
      <c r="F26" s="28">
        <v>67801</v>
      </c>
      <c r="G26" s="28"/>
      <c r="H26" s="28">
        <v>69638</v>
      </c>
      <c r="I26" s="28">
        <v>70360</v>
      </c>
      <c r="J26" s="91"/>
      <c r="K26" s="91"/>
      <c r="L26" s="28"/>
      <c r="M26" s="28"/>
      <c r="N26" s="28"/>
    </row>
    <row r="27" spans="1:14" ht="15.6" customHeight="1">
      <c r="A27" s="118" t="s">
        <v>28</v>
      </c>
      <c r="B27" s="25">
        <v>72575</v>
      </c>
      <c r="C27" s="25">
        <v>72840</v>
      </c>
      <c r="D27" s="25"/>
      <c r="E27" s="25">
        <v>70694</v>
      </c>
      <c r="F27" s="25">
        <v>71097</v>
      </c>
      <c r="G27" s="25"/>
      <c r="H27" s="25">
        <v>70320</v>
      </c>
      <c r="I27" s="25">
        <v>70986</v>
      </c>
      <c r="J27" s="91"/>
      <c r="K27" s="91"/>
      <c r="L27" s="28"/>
      <c r="M27" s="28"/>
      <c r="N27" s="28"/>
    </row>
    <row r="28" spans="1:14" ht="15.6" customHeight="1">
      <c r="A28" s="118" t="s">
        <v>29</v>
      </c>
      <c r="B28" s="28">
        <v>74422</v>
      </c>
      <c r="C28" s="28">
        <v>73733</v>
      </c>
      <c r="D28" s="28"/>
      <c r="E28" s="28">
        <v>72975</v>
      </c>
      <c r="F28" s="28">
        <v>73473</v>
      </c>
      <c r="G28" s="28"/>
      <c r="H28" s="28">
        <v>71115</v>
      </c>
      <c r="I28" s="28">
        <v>72750</v>
      </c>
      <c r="J28" s="91"/>
      <c r="K28" s="91"/>
      <c r="L28" s="25"/>
      <c r="M28" s="25"/>
      <c r="N28" s="25"/>
    </row>
    <row r="29" spans="1:14" ht="15.6" customHeight="1">
      <c r="A29" s="118" t="s">
        <v>30</v>
      </c>
      <c r="B29" s="28">
        <v>78348</v>
      </c>
      <c r="C29" s="28">
        <v>75984</v>
      </c>
      <c r="D29" s="28"/>
      <c r="E29" s="28">
        <v>74653</v>
      </c>
      <c r="F29" s="28">
        <v>74101</v>
      </c>
      <c r="G29" s="28"/>
      <c r="H29" s="28">
        <v>72998</v>
      </c>
      <c r="I29" s="28">
        <v>74202</v>
      </c>
      <c r="J29" s="91"/>
      <c r="K29" s="91"/>
      <c r="L29" s="28"/>
      <c r="M29" s="28"/>
      <c r="N29" s="28"/>
    </row>
    <row r="30" spans="1:14" ht="15.6" customHeight="1">
      <c r="A30" s="118" t="s">
        <v>31</v>
      </c>
      <c r="B30" s="28">
        <v>78055</v>
      </c>
      <c r="C30" s="28">
        <v>75594</v>
      </c>
      <c r="D30" s="28"/>
      <c r="E30" s="28">
        <v>78655</v>
      </c>
      <c r="F30" s="28">
        <v>75816</v>
      </c>
      <c r="G30" s="28"/>
      <c r="H30" s="28">
        <v>74452</v>
      </c>
      <c r="I30" s="28">
        <v>74199</v>
      </c>
      <c r="J30" s="91"/>
      <c r="K30" s="91"/>
      <c r="L30" s="28"/>
      <c r="M30" s="28"/>
      <c r="N30" s="28"/>
    </row>
    <row r="31" spans="1:14" ht="15.6" customHeight="1">
      <c r="A31" s="118" t="s">
        <v>32</v>
      </c>
      <c r="B31" s="28">
        <v>74943</v>
      </c>
      <c r="C31" s="28">
        <v>73165</v>
      </c>
      <c r="D31" s="28"/>
      <c r="E31" s="28">
        <v>78483</v>
      </c>
      <c r="F31" s="28">
        <v>75385</v>
      </c>
      <c r="G31" s="28"/>
      <c r="H31" s="28">
        <v>78687</v>
      </c>
      <c r="I31" s="28">
        <v>76167</v>
      </c>
      <c r="J31" s="91"/>
      <c r="K31" s="91"/>
      <c r="L31" s="28"/>
      <c r="M31" s="28"/>
      <c r="N31" s="28"/>
    </row>
    <row r="32" spans="1:14" ht="15.6" customHeight="1">
      <c r="A32" s="118" t="s">
        <v>33</v>
      </c>
      <c r="B32" s="28">
        <v>74420</v>
      </c>
      <c r="C32" s="28">
        <v>72876</v>
      </c>
      <c r="D32" s="28"/>
      <c r="E32" s="28">
        <v>75362</v>
      </c>
      <c r="F32" s="28">
        <v>72947</v>
      </c>
      <c r="G32" s="28"/>
      <c r="H32" s="28">
        <v>78594</v>
      </c>
      <c r="I32" s="28">
        <v>76085</v>
      </c>
      <c r="J32" s="91"/>
      <c r="K32" s="91"/>
      <c r="L32" s="28"/>
      <c r="M32" s="28"/>
      <c r="N32" s="28"/>
    </row>
    <row r="33" spans="1:14" ht="15.6" customHeight="1">
      <c r="A33" s="118" t="s">
        <v>34</v>
      </c>
      <c r="B33" s="28">
        <v>74513</v>
      </c>
      <c r="C33" s="28">
        <v>74612</v>
      </c>
      <c r="D33" s="28"/>
      <c r="E33" s="28">
        <v>74881</v>
      </c>
      <c r="F33" s="28">
        <v>72661</v>
      </c>
      <c r="G33" s="28"/>
      <c r="H33" s="28">
        <v>75598</v>
      </c>
      <c r="I33" s="28">
        <v>73895</v>
      </c>
      <c r="J33" s="91"/>
      <c r="K33" s="91"/>
      <c r="L33" s="28"/>
      <c r="M33" s="28"/>
      <c r="N33" s="28"/>
    </row>
    <row r="34" spans="1:14" ht="15.6" customHeight="1">
      <c r="A34" s="118" t="s">
        <v>35</v>
      </c>
      <c r="B34" s="28">
        <v>72193</v>
      </c>
      <c r="C34" s="28">
        <v>73864</v>
      </c>
      <c r="D34" s="28"/>
      <c r="E34" s="28">
        <v>74867</v>
      </c>
      <c r="F34" s="28">
        <v>74373</v>
      </c>
      <c r="G34" s="28"/>
      <c r="H34" s="28">
        <v>75009</v>
      </c>
      <c r="I34" s="28">
        <v>73658</v>
      </c>
      <c r="J34" s="91"/>
      <c r="K34" s="91"/>
      <c r="L34" s="28"/>
      <c r="M34" s="28"/>
      <c r="N34" s="28"/>
    </row>
    <row r="35" spans="1:14" ht="15.6" customHeight="1">
      <c r="A35" s="118" t="s">
        <v>36</v>
      </c>
      <c r="B35" s="25">
        <v>71566</v>
      </c>
      <c r="C35" s="25">
        <v>73570</v>
      </c>
      <c r="D35" s="25"/>
      <c r="E35" s="25">
        <v>72571</v>
      </c>
      <c r="F35" s="25">
        <v>73553</v>
      </c>
      <c r="G35" s="25"/>
      <c r="H35" s="25">
        <v>75210</v>
      </c>
      <c r="I35" s="25">
        <v>75521</v>
      </c>
      <c r="J35" s="91"/>
      <c r="K35" s="91"/>
      <c r="L35" s="28"/>
      <c r="M35" s="28"/>
      <c r="N35" s="28"/>
    </row>
    <row r="36" spans="1:14" ht="15.6" customHeight="1">
      <c r="A36" s="118" t="s">
        <v>37</v>
      </c>
      <c r="B36" s="25">
        <v>71086</v>
      </c>
      <c r="C36" s="25">
        <v>73325</v>
      </c>
      <c r="D36" s="25"/>
      <c r="E36" s="25">
        <v>71944</v>
      </c>
      <c r="F36" s="25">
        <v>73037</v>
      </c>
      <c r="G36" s="25"/>
      <c r="H36" s="25">
        <v>72799</v>
      </c>
      <c r="I36" s="25">
        <v>74642</v>
      </c>
      <c r="J36" s="91"/>
      <c r="K36" s="91"/>
      <c r="L36" s="25"/>
      <c r="M36" s="25"/>
      <c r="N36" s="25"/>
    </row>
    <row r="37" spans="1:14" ht="15.6" customHeight="1">
      <c r="A37" s="118" t="s">
        <v>38</v>
      </c>
      <c r="B37" s="121">
        <v>68875</v>
      </c>
      <c r="C37" s="121">
        <v>71445</v>
      </c>
      <c r="E37" s="121">
        <v>71361</v>
      </c>
      <c r="F37" s="121">
        <v>73004</v>
      </c>
      <c r="H37" s="121">
        <v>72184</v>
      </c>
      <c r="I37" s="121">
        <v>74155</v>
      </c>
      <c r="J37" s="91"/>
      <c r="K37" s="91"/>
      <c r="L37" s="25"/>
      <c r="M37" s="25"/>
      <c r="N37" s="25"/>
    </row>
    <row r="38" spans="1:14" ht="15.6" customHeight="1">
      <c r="A38" s="118" t="s">
        <v>39</v>
      </c>
      <c r="B38" s="121">
        <v>69755</v>
      </c>
      <c r="C38" s="121">
        <v>71226</v>
      </c>
      <c r="E38" s="121">
        <v>69157</v>
      </c>
      <c r="F38" s="121">
        <v>69638</v>
      </c>
      <c r="H38" s="121">
        <v>71623</v>
      </c>
      <c r="I38" s="121">
        <v>72488</v>
      </c>
      <c r="J38" s="91"/>
      <c r="K38" s="91"/>
    </row>
    <row r="39" spans="1:14" ht="15.6" customHeight="1">
      <c r="A39" s="118" t="s">
        <v>40</v>
      </c>
      <c r="B39" s="121">
        <v>70631</v>
      </c>
      <c r="C39" s="121">
        <v>71740</v>
      </c>
      <c r="E39" s="121">
        <v>70047</v>
      </c>
      <c r="F39" s="121">
        <v>70526</v>
      </c>
      <c r="H39" s="121">
        <v>69442</v>
      </c>
      <c r="I39" s="121">
        <v>70553</v>
      </c>
      <c r="J39" s="91"/>
      <c r="K39" s="91"/>
    </row>
    <row r="40" spans="1:14" ht="15.6" customHeight="1">
      <c r="A40" s="118" t="s">
        <v>41</v>
      </c>
      <c r="B40" s="121">
        <v>70100</v>
      </c>
      <c r="C40" s="121">
        <v>72333</v>
      </c>
      <c r="E40" s="121">
        <v>70904</v>
      </c>
      <c r="F40" s="121">
        <v>71054</v>
      </c>
      <c r="H40" s="121">
        <v>70265</v>
      </c>
      <c r="I40" s="121">
        <v>71460</v>
      </c>
      <c r="J40" s="91"/>
      <c r="K40" s="91"/>
    </row>
    <row r="41" spans="1:14" ht="15.6" customHeight="1">
      <c r="A41" s="118" t="s">
        <v>42</v>
      </c>
      <c r="B41" s="121">
        <v>68696</v>
      </c>
      <c r="C41" s="121">
        <v>70867</v>
      </c>
      <c r="E41" s="121">
        <v>70398</v>
      </c>
      <c r="F41" s="121">
        <v>71622</v>
      </c>
      <c r="H41" s="121">
        <v>71110</v>
      </c>
      <c r="I41" s="121">
        <v>71938</v>
      </c>
      <c r="J41" s="91"/>
      <c r="K41" s="91"/>
    </row>
    <row r="42" spans="1:14" ht="15.6" customHeight="1">
      <c r="A42" s="118" t="s">
        <v>43</v>
      </c>
      <c r="B42" s="121">
        <v>66397</v>
      </c>
      <c r="C42" s="121">
        <v>68422</v>
      </c>
      <c r="E42" s="121">
        <v>68961</v>
      </c>
      <c r="F42" s="121">
        <v>70250</v>
      </c>
      <c r="H42" s="121">
        <v>70470</v>
      </c>
      <c r="I42" s="121">
        <v>72411</v>
      </c>
      <c r="J42" s="91"/>
      <c r="K42" s="91"/>
    </row>
    <row r="43" spans="1:14" ht="15.6" customHeight="1">
      <c r="A43" s="118" t="s">
        <v>44</v>
      </c>
      <c r="B43" s="121">
        <v>61788</v>
      </c>
      <c r="C43" s="121">
        <v>63426</v>
      </c>
      <c r="E43" s="121">
        <v>66716</v>
      </c>
      <c r="F43" s="121">
        <v>67916</v>
      </c>
      <c r="H43" s="121">
        <v>69208</v>
      </c>
      <c r="I43" s="121">
        <v>71028</v>
      </c>
      <c r="J43" s="91"/>
      <c r="K43" s="91"/>
    </row>
    <row r="44" spans="1:14" ht="15.6" customHeight="1">
      <c r="A44" s="118" t="s">
        <v>45</v>
      </c>
      <c r="B44" s="121">
        <v>60772</v>
      </c>
      <c r="C44" s="121">
        <v>61629</v>
      </c>
      <c r="E44" s="121">
        <v>62074</v>
      </c>
      <c r="F44" s="121">
        <v>62979</v>
      </c>
      <c r="H44" s="121">
        <v>66944</v>
      </c>
      <c r="I44" s="121">
        <v>68602</v>
      </c>
      <c r="J44" s="91"/>
      <c r="K44" s="91"/>
    </row>
    <row r="45" spans="1:14" ht="15.6" customHeight="1">
      <c r="A45" s="118" t="s">
        <v>46</v>
      </c>
      <c r="B45" s="121">
        <v>64126</v>
      </c>
      <c r="C45" s="121">
        <v>65215</v>
      </c>
      <c r="E45" s="121">
        <v>60895</v>
      </c>
      <c r="F45" s="121">
        <v>61195</v>
      </c>
      <c r="H45" s="121">
        <v>62120</v>
      </c>
      <c r="I45" s="121">
        <v>63657</v>
      </c>
      <c r="J45" s="91"/>
      <c r="K45" s="91"/>
    </row>
    <row r="46" spans="1:14" ht="15.6" customHeight="1">
      <c r="A46" s="118" t="s">
        <v>47</v>
      </c>
      <c r="B46" s="121">
        <v>64558</v>
      </c>
      <c r="C46" s="121">
        <v>65772</v>
      </c>
      <c r="E46" s="121">
        <v>64175</v>
      </c>
      <c r="F46" s="121">
        <v>64785</v>
      </c>
      <c r="H46" s="121">
        <v>60952</v>
      </c>
      <c r="I46" s="121">
        <v>61831</v>
      </c>
      <c r="J46" s="91"/>
      <c r="K46" s="91"/>
    </row>
    <row r="47" spans="1:14" ht="15.6" customHeight="1">
      <c r="A47" s="118" t="s">
        <v>48</v>
      </c>
      <c r="B47" s="121">
        <v>65486</v>
      </c>
      <c r="C47" s="121">
        <v>66594</v>
      </c>
      <c r="E47" s="121">
        <v>64675</v>
      </c>
      <c r="F47" s="121">
        <v>65391</v>
      </c>
      <c r="H47" s="121">
        <v>64225</v>
      </c>
      <c r="I47" s="121">
        <v>65410</v>
      </c>
      <c r="J47" s="91"/>
      <c r="K47" s="91"/>
    </row>
    <row r="48" spans="1:14" ht="15.6" customHeight="1">
      <c r="A48" s="118" t="s">
        <v>49</v>
      </c>
      <c r="B48" s="121">
        <v>69586</v>
      </c>
      <c r="C48" s="121">
        <v>70608</v>
      </c>
      <c r="E48" s="121">
        <v>65644</v>
      </c>
      <c r="F48" s="121">
        <v>66216</v>
      </c>
      <c r="H48" s="121">
        <v>64595</v>
      </c>
      <c r="I48" s="121">
        <v>65982</v>
      </c>
      <c r="J48" s="91"/>
      <c r="K48" s="91"/>
    </row>
    <row r="49" spans="1:11" ht="15.6" customHeight="1">
      <c r="A49" s="118" t="s">
        <v>50</v>
      </c>
      <c r="B49" s="121">
        <v>73882</v>
      </c>
      <c r="C49" s="121">
        <v>74752</v>
      </c>
      <c r="E49" s="121">
        <v>69644</v>
      </c>
      <c r="F49" s="121">
        <v>70243</v>
      </c>
      <c r="H49" s="121">
        <v>65630</v>
      </c>
      <c r="I49" s="121">
        <v>66803</v>
      </c>
      <c r="J49" s="91"/>
      <c r="K49" s="91"/>
    </row>
    <row r="50" spans="1:11" ht="15.6" customHeight="1">
      <c r="A50" s="118" t="s">
        <v>51</v>
      </c>
      <c r="B50" s="121">
        <v>76789</v>
      </c>
      <c r="C50" s="121">
        <v>78131</v>
      </c>
      <c r="E50" s="121">
        <v>73896</v>
      </c>
      <c r="F50" s="121">
        <v>74366</v>
      </c>
      <c r="H50" s="121">
        <v>69643</v>
      </c>
      <c r="I50" s="121">
        <v>70901</v>
      </c>
      <c r="J50" s="91"/>
      <c r="K50" s="91"/>
    </row>
    <row r="51" spans="1:11" ht="15.6" customHeight="1">
      <c r="A51" s="118" t="s">
        <v>52</v>
      </c>
      <c r="B51" s="121">
        <v>75703</v>
      </c>
      <c r="C51" s="121">
        <v>77197</v>
      </c>
      <c r="E51" s="121">
        <v>76713</v>
      </c>
      <c r="F51" s="121">
        <v>77655</v>
      </c>
      <c r="H51" s="121">
        <v>73805</v>
      </c>
      <c r="I51" s="121">
        <v>75045</v>
      </c>
      <c r="J51" s="91"/>
      <c r="K51" s="91"/>
    </row>
    <row r="52" spans="1:11" ht="15.6" customHeight="1">
      <c r="A52" s="118" t="s">
        <v>53</v>
      </c>
      <c r="B52" s="121">
        <v>78786</v>
      </c>
      <c r="C52" s="121">
        <v>79981</v>
      </c>
      <c r="E52" s="121">
        <v>75686</v>
      </c>
      <c r="F52" s="121">
        <v>76711</v>
      </c>
      <c r="H52" s="121">
        <v>76696</v>
      </c>
      <c r="I52" s="121">
        <v>78332</v>
      </c>
      <c r="J52" s="91"/>
      <c r="K52" s="91"/>
    </row>
    <row r="53" spans="1:11" ht="15.6" customHeight="1">
      <c r="A53" s="118" t="s">
        <v>54</v>
      </c>
      <c r="B53" s="121">
        <v>80211</v>
      </c>
      <c r="C53" s="121">
        <v>81241</v>
      </c>
      <c r="E53" s="121">
        <v>78705</v>
      </c>
      <c r="F53" s="121">
        <v>79584</v>
      </c>
      <c r="H53" s="121">
        <v>75548</v>
      </c>
      <c r="I53" s="121">
        <v>77431</v>
      </c>
      <c r="J53" s="91"/>
      <c r="K53" s="91"/>
    </row>
    <row r="54" spans="1:11" ht="15.6" customHeight="1">
      <c r="A54" s="118" t="s">
        <v>55</v>
      </c>
      <c r="B54" s="121">
        <v>80762</v>
      </c>
      <c r="C54" s="121">
        <v>81798</v>
      </c>
      <c r="E54" s="121">
        <v>80070</v>
      </c>
      <c r="F54" s="121">
        <v>80805</v>
      </c>
      <c r="H54" s="121">
        <v>78595</v>
      </c>
      <c r="I54" s="121">
        <v>80218</v>
      </c>
      <c r="J54" s="91"/>
      <c r="K54" s="91"/>
    </row>
    <row r="55" spans="1:11" ht="15.6" customHeight="1">
      <c r="A55" s="118" t="s">
        <v>56</v>
      </c>
      <c r="B55" s="121">
        <v>80186</v>
      </c>
      <c r="C55" s="121">
        <v>83302</v>
      </c>
      <c r="E55" s="121">
        <v>80731</v>
      </c>
      <c r="F55" s="121">
        <v>84251</v>
      </c>
      <c r="H55" s="121">
        <v>79961</v>
      </c>
      <c r="I55" s="121">
        <v>82187</v>
      </c>
      <c r="J55" s="91"/>
      <c r="K55" s="91"/>
    </row>
    <row r="56" spans="1:11" ht="15.6" customHeight="1">
      <c r="A56" s="118" t="s">
        <v>57</v>
      </c>
      <c r="B56" s="121">
        <v>83067</v>
      </c>
      <c r="C56" s="121">
        <v>85122</v>
      </c>
      <c r="E56" s="121">
        <v>80065</v>
      </c>
      <c r="F56" s="121">
        <v>81860</v>
      </c>
      <c r="H56" s="121">
        <v>80572</v>
      </c>
      <c r="I56" s="121">
        <v>83361</v>
      </c>
      <c r="J56" s="91"/>
      <c r="K56" s="91"/>
    </row>
    <row r="57" spans="1:11" ht="15.6" customHeight="1">
      <c r="A57" s="118" t="s">
        <v>58</v>
      </c>
      <c r="B57" s="121">
        <v>81988</v>
      </c>
      <c r="C57" s="121">
        <v>84583</v>
      </c>
      <c r="E57" s="121">
        <v>82909</v>
      </c>
      <c r="F57" s="121">
        <v>85445</v>
      </c>
      <c r="H57" s="121">
        <v>79878</v>
      </c>
      <c r="I57" s="121">
        <v>81445</v>
      </c>
      <c r="J57" s="91"/>
      <c r="K57" s="91"/>
    </row>
    <row r="58" spans="1:11" ht="15.6" customHeight="1">
      <c r="A58" s="118" t="s">
        <v>59</v>
      </c>
      <c r="B58" s="121">
        <v>81648</v>
      </c>
      <c r="C58" s="121">
        <v>83238</v>
      </c>
      <c r="E58" s="121">
        <v>81817</v>
      </c>
      <c r="F58" s="121">
        <v>83535</v>
      </c>
      <c r="H58" s="121">
        <v>82671</v>
      </c>
      <c r="I58" s="121">
        <v>84838</v>
      </c>
      <c r="J58" s="91"/>
      <c r="K58" s="91"/>
    </row>
    <row r="59" spans="1:11" ht="15.6" customHeight="1">
      <c r="A59" s="118" t="s">
        <v>60</v>
      </c>
      <c r="B59" s="121">
        <v>79802</v>
      </c>
      <c r="C59" s="121">
        <v>81735</v>
      </c>
      <c r="E59" s="121">
        <v>81527</v>
      </c>
      <c r="F59" s="121">
        <v>83494</v>
      </c>
      <c r="H59" s="121">
        <v>81605</v>
      </c>
      <c r="I59" s="121">
        <v>83256</v>
      </c>
      <c r="J59" s="91"/>
      <c r="K59" s="91"/>
    </row>
    <row r="60" spans="1:11" ht="15.6" customHeight="1">
      <c r="A60" s="118" t="s">
        <v>61</v>
      </c>
      <c r="B60" s="121">
        <v>77970</v>
      </c>
      <c r="C60" s="121">
        <v>79331</v>
      </c>
      <c r="E60" s="121">
        <v>79580</v>
      </c>
      <c r="F60" s="121">
        <v>80871</v>
      </c>
      <c r="H60" s="121">
        <v>81321</v>
      </c>
      <c r="I60" s="121">
        <v>83050</v>
      </c>
      <c r="J60" s="91"/>
      <c r="K60" s="91"/>
    </row>
    <row r="61" spans="1:11" ht="15.6" customHeight="1">
      <c r="A61" s="118" t="s">
        <v>62</v>
      </c>
      <c r="B61" s="121">
        <v>75289</v>
      </c>
      <c r="C61" s="121">
        <v>77038</v>
      </c>
      <c r="E61" s="121">
        <v>77724</v>
      </c>
      <c r="F61" s="121">
        <v>79347</v>
      </c>
      <c r="H61" s="121">
        <v>79351</v>
      </c>
      <c r="I61" s="121">
        <v>80609</v>
      </c>
      <c r="J61" s="91"/>
      <c r="K61" s="91"/>
    </row>
    <row r="62" spans="1:11" ht="15.6" customHeight="1">
      <c r="A62" s="118" t="s">
        <v>63</v>
      </c>
      <c r="B62" s="121">
        <v>74614</v>
      </c>
      <c r="C62" s="121">
        <v>76093</v>
      </c>
      <c r="E62" s="121">
        <v>75091</v>
      </c>
      <c r="F62" s="121">
        <v>76439</v>
      </c>
      <c r="H62" s="121">
        <v>77374</v>
      </c>
      <c r="I62" s="121">
        <v>78958</v>
      </c>
      <c r="J62" s="91"/>
      <c r="K62" s="91"/>
    </row>
    <row r="63" spans="1:11" ht="15.6" customHeight="1">
      <c r="A63" s="118" t="s">
        <v>64</v>
      </c>
      <c r="B63" s="121">
        <v>72473</v>
      </c>
      <c r="C63" s="121">
        <v>73625</v>
      </c>
      <c r="E63" s="121">
        <v>74304</v>
      </c>
      <c r="F63" s="121">
        <v>75534</v>
      </c>
      <c r="H63" s="121">
        <v>74742</v>
      </c>
      <c r="I63" s="121">
        <v>75982</v>
      </c>
      <c r="J63" s="91"/>
      <c r="K63" s="91"/>
    </row>
    <row r="64" spans="1:11" ht="15.6" customHeight="1">
      <c r="A64" s="118" t="s">
        <v>65</v>
      </c>
      <c r="B64" s="121">
        <v>70475</v>
      </c>
      <c r="C64" s="121">
        <v>71349</v>
      </c>
      <c r="E64" s="121">
        <v>72187</v>
      </c>
      <c r="F64" s="121">
        <v>73508</v>
      </c>
      <c r="H64" s="121">
        <v>73872</v>
      </c>
      <c r="I64" s="121">
        <v>75393</v>
      </c>
      <c r="J64" s="91"/>
      <c r="K64" s="91"/>
    </row>
    <row r="65" spans="1:11" ht="15.6" customHeight="1">
      <c r="A65" s="118" t="s">
        <v>66</v>
      </c>
      <c r="B65" s="121">
        <v>68252</v>
      </c>
      <c r="C65" s="121">
        <v>68857</v>
      </c>
      <c r="E65" s="121">
        <v>70127</v>
      </c>
      <c r="F65" s="121">
        <v>70573</v>
      </c>
      <c r="H65" s="121">
        <v>71830</v>
      </c>
      <c r="I65" s="121">
        <v>73082</v>
      </c>
      <c r="J65" s="91"/>
      <c r="K65" s="91"/>
    </row>
    <row r="66" spans="1:11" ht="15.6" customHeight="1">
      <c r="A66" s="118" t="s">
        <v>67</v>
      </c>
      <c r="B66" s="121">
        <v>65332</v>
      </c>
      <c r="C66" s="121">
        <v>66075</v>
      </c>
      <c r="E66" s="121">
        <v>67858</v>
      </c>
      <c r="F66" s="121">
        <v>68745</v>
      </c>
      <c r="H66" s="121">
        <v>69664</v>
      </c>
      <c r="I66" s="121">
        <v>70314</v>
      </c>
      <c r="J66" s="91"/>
      <c r="K66" s="91"/>
    </row>
    <row r="67" spans="1:11" ht="15.6" customHeight="1">
      <c r="A67" s="118" t="s">
        <v>68</v>
      </c>
      <c r="B67" s="121">
        <v>64365</v>
      </c>
      <c r="C67" s="121">
        <v>64785</v>
      </c>
      <c r="E67" s="121">
        <v>64843</v>
      </c>
      <c r="F67" s="121">
        <v>65352</v>
      </c>
      <c r="H67" s="121">
        <v>67359</v>
      </c>
      <c r="I67" s="121">
        <v>68210</v>
      </c>
      <c r="J67" s="91"/>
      <c r="K67" s="91"/>
    </row>
    <row r="68" spans="1:11" ht="15.6" customHeight="1">
      <c r="A68" s="118" t="s">
        <v>69</v>
      </c>
      <c r="B68" s="121">
        <v>62976</v>
      </c>
      <c r="C68" s="121">
        <v>63130</v>
      </c>
      <c r="E68" s="121">
        <v>63803</v>
      </c>
      <c r="F68" s="121">
        <v>64380</v>
      </c>
      <c r="H68" s="121">
        <v>64232</v>
      </c>
      <c r="I68" s="121">
        <v>64813</v>
      </c>
      <c r="J68" s="91"/>
      <c r="K68" s="91"/>
    </row>
    <row r="69" spans="1:11" ht="15.6" customHeight="1">
      <c r="A69" s="118" t="s">
        <v>70</v>
      </c>
      <c r="B69" s="121">
        <v>60627</v>
      </c>
      <c r="C69" s="121">
        <v>60439</v>
      </c>
      <c r="E69" s="121">
        <v>62380</v>
      </c>
      <c r="F69" s="121">
        <v>62547</v>
      </c>
      <c r="H69" s="121">
        <v>63221</v>
      </c>
      <c r="I69" s="121">
        <v>63775</v>
      </c>
      <c r="J69" s="91"/>
      <c r="K69" s="91"/>
    </row>
    <row r="70" spans="1:11" ht="15.6" customHeight="1">
      <c r="A70" s="118" t="s">
        <v>71</v>
      </c>
      <c r="B70" s="121">
        <v>61076</v>
      </c>
      <c r="C70" s="121">
        <v>60458</v>
      </c>
      <c r="E70" s="121">
        <v>60019</v>
      </c>
      <c r="F70" s="121">
        <v>60044</v>
      </c>
      <c r="H70" s="121">
        <v>61710</v>
      </c>
      <c r="I70" s="121">
        <v>61848</v>
      </c>
      <c r="J70" s="91"/>
      <c r="K70" s="91"/>
    </row>
    <row r="71" spans="1:11" ht="15.6" customHeight="1">
      <c r="A71" s="118" t="s">
        <v>72</v>
      </c>
      <c r="B71" s="121">
        <v>61082</v>
      </c>
      <c r="C71" s="121">
        <v>59975</v>
      </c>
      <c r="E71" s="121">
        <v>60326</v>
      </c>
      <c r="F71" s="121">
        <v>60017</v>
      </c>
      <c r="H71" s="121">
        <v>59315</v>
      </c>
      <c r="I71" s="121">
        <v>59257</v>
      </c>
      <c r="J71" s="91"/>
      <c r="K71" s="91"/>
    </row>
    <row r="72" spans="1:11" ht="15.6" customHeight="1">
      <c r="A72" s="118" t="s">
        <v>73</v>
      </c>
      <c r="B72" s="121">
        <v>62320</v>
      </c>
      <c r="C72" s="121">
        <v>61289</v>
      </c>
      <c r="E72" s="121">
        <v>60324</v>
      </c>
      <c r="F72" s="121">
        <v>59851</v>
      </c>
      <c r="H72" s="121">
        <v>59478</v>
      </c>
      <c r="I72" s="121">
        <v>58923</v>
      </c>
      <c r="J72" s="91"/>
      <c r="K72" s="91"/>
    </row>
    <row r="73" spans="1:11" ht="15.6" customHeight="1">
      <c r="A73" s="118" t="s">
        <v>74</v>
      </c>
      <c r="B73" s="121">
        <v>64019</v>
      </c>
      <c r="C73" s="121">
        <v>63176</v>
      </c>
      <c r="E73" s="121">
        <v>61432</v>
      </c>
      <c r="F73" s="121">
        <v>60814</v>
      </c>
      <c r="H73" s="121">
        <v>59481</v>
      </c>
      <c r="I73" s="121">
        <v>58596</v>
      </c>
      <c r="J73" s="91"/>
      <c r="K73" s="91"/>
    </row>
    <row r="74" spans="1:11" ht="15.6" customHeight="1">
      <c r="A74" s="118" t="s">
        <v>75</v>
      </c>
      <c r="B74" s="121">
        <v>69027</v>
      </c>
      <c r="C74" s="121">
        <v>68030</v>
      </c>
      <c r="E74" s="121">
        <v>62965</v>
      </c>
      <c r="F74" s="121">
        <v>62638</v>
      </c>
      <c r="H74" s="121">
        <v>60429</v>
      </c>
      <c r="I74" s="121">
        <v>59465</v>
      </c>
      <c r="J74" s="91"/>
      <c r="K74" s="91"/>
    </row>
    <row r="75" spans="1:11" ht="15.6" customHeight="1">
      <c r="A75" s="118" t="s">
        <v>76</v>
      </c>
      <c r="B75" s="121">
        <v>51771</v>
      </c>
      <c r="C75" s="121">
        <v>50568</v>
      </c>
      <c r="E75" s="121">
        <v>67803</v>
      </c>
      <c r="F75" s="121">
        <v>67126</v>
      </c>
      <c r="H75" s="121">
        <v>61782</v>
      </c>
      <c r="I75" s="121">
        <v>61180</v>
      </c>
      <c r="J75" s="91"/>
      <c r="K75" s="91"/>
    </row>
    <row r="76" spans="1:11" ht="15.6" customHeight="1">
      <c r="A76" s="118" t="s">
        <v>77</v>
      </c>
      <c r="B76" s="121">
        <v>48550</v>
      </c>
      <c r="C76" s="121">
        <v>47566</v>
      </c>
      <c r="E76" s="121">
        <v>50692</v>
      </c>
      <c r="F76" s="121">
        <v>49864</v>
      </c>
      <c r="H76" s="121">
        <v>66483</v>
      </c>
      <c r="I76" s="121">
        <v>65568</v>
      </c>
      <c r="J76" s="91"/>
      <c r="K76" s="91"/>
    </row>
    <row r="77" spans="1:11" ht="15.6" customHeight="1">
      <c r="A77" s="118" t="s">
        <v>78</v>
      </c>
      <c r="B77" s="121">
        <v>49278</v>
      </c>
      <c r="C77" s="121">
        <v>48161</v>
      </c>
      <c r="E77" s="121">
        <v>47498</v>
      </c>
      <c r="F77" s="121">
        <v>46719</v>
      </c>
      <c r="H77" s="121">
        <v>49554</v>
      </c>
      <c r="I77" s="121">
        <v>48533</v>
      </c>
      <c r="J77" s="91"/>
      <c r="K77" s="91"/>
    </row>
    <row r="78" spans="1:11" ht="15.6" customHeight="1">
      <c r="A78" s="118" t="s">
        <v>79</v>
      </c>
      <c r="B78" s="121">
        <v>46793</v>
      </c>
      <c r="C78" s="121">
        <v>46002</v>
      </c>
      <c r="E78" s="121">
        <v>48083</v>
      </c>
      <c r="F78" s="121">
        <v>47336</v>
      </c>
      <c r="H78" s="121">
        <v>46406</v>
      </c>
      <c r="I78" s="121">
        <v>45490</v>
      </c>
      <c r="J78" s="91"/>
      <c r="K78" s="91"/>
    </row>
    <row r="79" spans="1:11" ht="15.6" customHeight="1">
      <c r="A79" s="118" t="s">
        <v>80</v>
      </c>
      <c r="B79" s="121">
        <v>42627</v>
      </c>
      <c r="C79" s="121">
        <v>41711</v>
      </c>
      <c r="E79" s="121">
        <v>45454</v>
      </c>
      <c r="F79" s="121">
        <v>44851</v>
      </c>
      <c r="H79" s="121">
        <v>46740</v>
      </c>
      <c r="I79" s="121">
        <v>45810</v>
      </c>
      <c r="J79" s="91"/>
      <c r="K79" s="91"/>
    </row>
    <row r="80" spans="1:11" ht="15.6" customHeight="1">
      <c r="A80" s="118" t="s">
        <v>81</v>
      </c>
      <c r="B80" s="121">
        <v>39132</v>
      </c>
      <c r="C80" s="121">
        <v>38252</v>
      </c>
      <c r="E80" s="121">
        <v>41333</v>
      </c>
      <c r="F80" s="121">
        <v>40661</v>
      </c>
      <c r="H80" s="121">
        <v>44032</v>
      </c>
      <c r="I80" s="121">
        <v>43317</v>
      </c>
      <c r="J80" s="91"/>
      <c r="K80" s="91"/>
    </row>
    <row r="81" spans="1:11" ht="15.6" customHeight="1">
      <c r="A81" s="118" t="s">
        <v>82</v>
      </c>
      <c r="B81" s="121">
        <v>39436</v>
      </c>
      <c r="C81" s="121">
        <v>38412</v>
      </c>
      <c r="E81" s="121">
        <v>37747</v>
      </c>
      <c r="F81" s="121">
        <v>36950</v>
      </c>
      <c r="H81" s="121">
        <v>39818</v>
      </c>
      <c r="I81" s="121">
        <v>39066</v>
      </c>
      <c r="J81" s="91"/>
      <c r="K81" s="91"/>
    </row>
    <row r="82" spans="1:11" ht="15.6" customHeight="1">
      <c r="A82" s="118" t="s">
        <v>83</v>
      </c>
      <c r="B82" s="121">
        <v>37987</v>
      </c>
      <c r="C82" s="121">
        <v>37071</v>
      </c>
      <c r="E82" s="121">
        <v>37972</v>
      </c>
      <c r="F82" s="121">
        <v>37021</v>
      </c>
      <c r="H82" s="121">
        <v>36270</v>
      </c>
      <c r="I82" s="121">
        <v>35393</v>
      </c>
      <c r="J82" s="91"/>
      <c r="K82" s="91"/>
    </row>
    <row r="83" spans="1:11" ht="15.6" customHeight="1">
      <c r="A83" s="118" t="s">
        <v>84</v>
      </c>
      <c r="B83" s="121">
        <v>36463</v>
      </c>
      <c r="C83" s="121">
        <v>35733</v>
      </c>
      <c r="E83" s="121">
        <v>36431</v>
      </c>
      <c r="F83" s="121">
        <v>35649</v>
      </c>
      <c r="H83" s="121">
        <v>36307</v>
      </c>
      <c r="I83" s="121">
        <v>35349</v>
      </c>
      <c r="J83" s="91"/>
      <c r="K83" s="91"/>
    </row>
    <row r="84" spans="1:11" ht="15.6" customHeight="1">
      <c r="A84" s="118" t="s">
        <v>85</v>
      </c>
      <c r="B84" s="121">
        <v>33828</v>
      </c>
      <c r="C84" s="121">
        <v>32950</v>
      </c>
      <c r="E84" s="121">
        <v>34779</v>
      </c>
      <c r="F84" s="121">
        <v>34172</v>
      </c>
      <c r="H84" s="121">
        <v>34675</v>
      </c>
      <c r="I84" s="121">
        <v>33880</v>
      </c>
      <c r="J84" s="91"/>
      <c r="K84" s="91"/>
    </row>
    <row r="85" spans="1:11" ht="15.6" customHeight="1">
      <c r="A85" s="118" t="s">
        <v>86</v>
      </c>
      <c r="B85" s="121">
        <v>31999</v>
      </c>
      <c r="C85" s="121">
        <v>31068</v>
      </c>
      <c r="E85" s="121">
        <v>32213</v>
      </c>
      <c r="F85" s="121">
        <v>31433</v>
      </c>
      <c r="H85" s="121">
        <v>32934</v>
      </c>
      <c r="I85" s="121">
        <v>32340</v>
      </c>
      <c r="J85" s="91"/>
      <c r="K85" s="91"/>
    </row>
    <row r="86" spans="1:11" ht="15.6" customHeight="1">
      <c r="A86" s="118" t="s">
        <v>87</v>
      </c>
      <c r="B86" s="121">
        <v>29683</v>
      </c>
      <c r="C86" s="121">
        <v>28732</v>
      </c>
      <c r="E86" s="121">
        <v>30161</v>
      </c>
      <c r="F86" s="121">
        <v>29384</v>
      </c>
      <c r="H86" s="121">
        <v>30268</v>
      </c>
      <c r="I86" s="121">
        <v>29502</v>
      </c>
      <c r="J86" s="91"/>
      <c r="K86" s="91"/>
    </row>
    <row r="87" spans="1:11" ht="15.6" customHeight="1">
      <c r="A87" s="118" t="s">
        <v>88</v>
      </c>
      <c r="B87" s="121">
        <v>27085</v>
      </c>
      <c r="C87" s="121">
        <v>26210</v>
      </c>
      <c r="E87" s="121">
        <v>27831</v>
      </c>
      <c r="F87" s="121">
        <v>26995</v>
      </c>
      <c r="H87" s="121">
        <v>28137</v>
      </c>
      <c r="I87" s="121">
        <v>27351</v>
      </c>
      <c r="J87" s="91"/>
      <c r="K87" s="91"/>
    </row>
    <row r="88" spans="1:11" ht="15.6" customHeight="1">
      <c r="A88" s="118" t="s">
        <v>89</v>
      </c>
      <c r="B88" s="121">
        <v>24519</v>
      </c>
      <c r="C88" s="121">
        <v>23986</v>
      </c>
      <c r="E88" s="121">
        <v>25138</v>
      </c>
      <c r="F88" s="121">
        <v>24357</v>
      </c>
      <c r="H88" s="121">
        <v>25872</v>
      </c>
      <c r="I88" s="121">
        <v>25052</v>
      </c>
      <c r="J88" s="91"/>
      <c r="K88" s="91"/>
    </row>
    <row r="89" spans="1:11" ht="15.6" customHeight="1">
      <c r="A89" s="118" t="s">
        <v>90</v>
      </c>
      <c r="B89" s="121">
        <v>23132</v>
      </c>
      <c r="C89" s="121">
        <v>22376</v>
      </c>
      <c r="E89" s="121">
        <v>22550</v>
      </c>
      <c r="F89" s="121">
        <v>22073</v>
      </c>
      <c r="H89" s="121">
        <v>23047</v>
      </c>
      <c r="I89" s="121">
        <v>22302</v>
      </c>
      <c r="J89" s="91"/>
      <c r="K89" s="91"/>
    </row>
    <row r="90" spans="1:11" ht="15.6" customHeight="1">
      <c r="A90" s="118" t="s">
        <v>91</v>
      </c>
      <c r="B90" s="121">
        <v>20572</v>
      </c>
      <c r="C90" s="121">
        <v>20003</v>
      </c>
      <c r="E90" s="121">
        <v>21129</v>
      </c>
      <c r="F90" s="121">
        <v>20474</v>
      </c>
      <c r="H90" s="121">
        <v>20599</v>
      </c>
      <c r="I90" s="121">
        <v>20129</v>
      </c>
      <c r="J90" s="91"/>
      <c r="K90" s="91"/>
    </row>
    <row r="91" spans="1:11" ht="15.6" customHeight="1">
      <c r="A91" s="118" t="s">
        <v>92</v>
      </c>
      <c r="B91" s="121">
        <v>17850</v>
      </c>
      <c r="C91" s="121">
        <v>17369</v>
      </c>
      <c r="E91" s="121">
        <v>18435</v>
      </c>
      <c r="F91" s="121">
        <v>17965</v>
      </c>
      <c r="H91" s="121">
        <v>18979</v>
      </c>
      <c r="I91" s="121">
        <v>18351</v>
      </c>
      <c r="J91" s="91"/>
      <c r="K91" s="91"/>
    </row>
    <row r="92" spans="1:11" ht="15.6" customHeight="1">
      <c r="A92" s="118" t="s">
        <v>93</v>
      </c>
      <c r="B92" s="121">
        <v>15532</v>
      </c>
      <c r="C92" s="121">
        <v>15105</v>
      </c>
      <c r="E92" s="121">
        <v>15840</v>
      </c>
      <c r="F92" s="121">
        <v>15436</v>
      </c>
      <c r="H92" s="121">
        <v>16404</v>
      </c>
      <c r="I92" s="121">
        <v>15948</v>
      </c>
      <c r="J92" s="91"/>
      <c r="K92" s="91"/>
    </row>
    <row r="93" spans="1:11" ht="15.6" customHeight="1">
      <c r="A93" s="118" t="s">
        <v>94</v>
      </c>
      <c r="B93" s="121">
        <v>12875</v>
      </c>
      <c r="C93" s="121">
        <v>12620</v>
      </c>
      <c r="E93" s="121">
        <v>13646</v>
      </c>
      <c r="F93" s="121">
        <v>13273</v>
      </c>
      <c r="H93" s="121">
        <v>13787</v>
      </c>
      <c r="I93" s="121">
        <v>13425</v>
      </c>
      <c r="J93" s="91"/>
      <c r="K93" s="91"/>
    </row>
    <row r="94" spans="1:11" ht="15.6" customHeight="1">
      <c r="A94" s="118" t="s">
        <v>95</v>
      </c>
      <c r="B94" s="121">
        <v>11149</v>
      </c>
      <c r="C94" s="121">
        <v>10835</v>
      </c>
      <c r="E94" s="121">
        <v>11041</v>
      </c>
      <c r="F94" s="121">
        <v>10834</v>
      </c>
      <c r="H94" s="121">
        <v>11680</v>
      </c>
      <c r="I94" s="121">
        <v>11354</v>
      </c>
      <c r="J94" s="91"/>
      <c r="K94" s="91"/>
    </row>
    <row r="95" spans="1:11" ht="15.6" customHeight="1">
      <c r="A95" s="118" t="s">
        <v>96</v>
      </c>
      <c r="B95" s="121">
        <v>9730</v>
      </c>
      <c r="C95" s="121">
        <v>9169</v>
      </c>
      <c r="E95" s="121">
        <v>9810</v>
      </c>
      <c r="F95" s="121">
        <v>9204</v>
      </c>
      <c r="H95" s="121">
        <v>9700</v>
      </c>
      <c r="I95" s="121">
        <v>9156</v>
      </c>
      <c r="J95" s="91"/>
      <c r="K95" s="91"/>
    </row>
    <row r="96" spans="1:11" ht="15.6" customHeight="1">
      <c r="A96" s="118" t="s">
        <v>97</v>
      </c>
      <c r="B96" s="121">
        <v>7810</v>
      </c>
      <c r="C96" s="121">
        <v>7177</v>
      </c>
      <c r="E96" s="121">
        <v>8040</v>
      </c>
      <c r="F96" s="121">
        <v>7638</v>
      </c>
      <c r="H96" s="121">
        <v>8060</v>
      </c>
      <c r="I96" s="121">
        <v>7569</v>
      </c>
      <c r="J96" s="91"/>
      <c r="K96" s="91"/>
    </row>
    <row r="97" spans="1:11" ht="15.6" customHeight="1">
      <c r="A97" s="118" t="s">
        <v>98</v>
      </c>
      <c r="B97" s="121">
        <v>6210</v>
      </c>
      <c r="C97" s="121">
        <v>5864</v>
      </c>
      <c r="E97" s="121">
        <v>6350</v>
      </c>
      <c r="F97" s="121">
        <v>5823</v>
      </c>
      <c r="H97" s="121">
        <v>6450</v>
      </c>
      <c r="I97" s="121">
        <v>6136</v>
      </c>
      <c r="J97" s="91"/>
      <c r="K97" s="91"/>
    </row>
    <row r="98" spans="1:11" ht="15.6" customHeight="1">
      <c r="A98" s="118" t="s">
        <v>99</v>
      </c>
      <c r="B98" s="121">
        <v>4860</v>
      </c>
      <c r="C98" s="121">
        <v>4506</v>
      </c>
      <c r="E98" s="121">
        <v>4910</v>
      </c>
      <c r="F98" s="121">
        <v>4656</v>
      </c>
      <c r="H98" s="121">
        <v>4980</v>
      </c>
      <c r="I98" s="121">
        <v>4531</v>
      </c>
      <c r="J98" s="91"/>
      <c r="K98" s="91"/>
    </row>
    <row r="99" spans="1:11" ht="15.6" customHeight="1">
      <c r="A99" s="118" t="s">
        <v>100</v>
      </c>
      <c r="B99" s="121">
        <v>3880</v>
      </c>
      <c r="C99" s="121">
        <v>3605</v>
      </c>
      <c r="E99" s="121">
        <v>3770</v>
      </c>
      <c r="F99" s="121">
        <v>3510</v>
      </c>
      <c r="H99" s="121">
        <v>3760</v>
      </c>
      <c r="I99" s="121">
        <v>3555</v>
      </c>
      <c r="J99" s="91"/>
      <c r="K99" s="91"/>
    </row>
    <row r="100" spans="1:11" ht="15.6" customHeight="1">
      <c r="A100" s="118" t="s">
        <v>101</v>
      </c>
      <c r="B100" s="121">
        <v>3030</v>
      </c>
      <c r="C100" s="121">
        <v>2866</v>
      </c>
      <c r="E100" s="121">
        <v>2910</v>
      </c>
      <c r="F100" s="121">
        <v>2702</v>
      </c>
      <c r="H100" s="121">
        <v>2800</v>
      </c>
      <c r="I100" s="121">
        <v>2585</v>
      </c>
      <c r="J100" s="91"/>
      <c r="K100" s="91"/>
    </row>
    <row r="101" spans="1:11" ht="15.6" customHeight="1">
      <c r="A101" s="118" t="s">
        <v>102</v>
      </c>
      <c r="B101" s="121">
        <v>2310</v>
      </c>
      <c r="C101" s="121">
        <v>2116</v>
      </c>
      <c r="E101" s="121">
        <v>2250</v>
      </c>
      <c r="F101" s="121">
        <v>2110</v>
      </c>
      <c r="H101" s="121">
        <v>2150</v>
      </c>
      <c r="I101" s="121">
        <v>1982</v>
      </c>
      <c r="J101" s="91"/>
      <c r="K101" s="91"/>
    </row>
    <row r="102" spans="1:11" ht="15.6" customHeight="1">
      <c r="A102" s="118" t="s">
        <v>103</v>
      </c>
      <c r="B102" s="121">
        <v>1090</v>
      </c>
      <c r="C102" s="121">
        <v>1016</v>
      </c>
      <c r="E102" s="121">
        <v>1630</v>
      </c>
      <c r="F102" s="121">
        <v>1471</v>
      </c>
      <c r="H102" s="121">
        <v>1590</v>
      </c>
      <c r="I102" s="121">
        <v>1499</v>
      </c>
      <c r="K102" s="91"/>
    </row>
    <row r="103" spans="1:11" ht="15.6" customHeight="1">
      <c r="A103" s="118" t="s">
        <v>104</v>
      </c>
      <c r="B103" s="121">
        <v>730</v>
      </c>
      <c r="C103" s="121">
        <v>689</v>
      </c>
      <c r="E103" s="121">
        <v>730</v>
      </c>
      <c r="F103" s="121">
        <v>677</v>
      </c>
      <c r="H103" s="121">
        <v>1130</v>
      </c>
      <c r="I103" s="121">
        <v>996</v>
      </c>
      <c r="K103" s="91"/>
    </row>
    <row r="104" spans="1:11" ht="15.6" customHeight="1">
      <c r="A104" s="118" t="s">
        <v>105</v>
      </c>
      <c r="B104" s="121">
        <v>530</v>
      </c>
      <c r="C104" s="121">
        <v>506</v>
      </c>
      <c r="E104" s="121">
        <v>480</v>
      </c>
      <c r="F104" s="121">
        <v>462</v>
      </c>
      <c r="H104" s="121">
        <v>490</v>
      </c>
      <c r="I104" s="121">
        <v>449</v>
      </c>
      <c r="J104" s="124"/>
      <c r="K104" s="91"/>
    </row>
    <row r="105" spans="1:11" ht="15.6" customHeight="1">
      <c r="A105" s="117" t="s">
        <v>106</v>
      </c>
      <c r="B105" s="125">
        <v>890</v>
      </c>
      <c r="C105" s="125">
        <v>950</v>
      </c>
      <c r="D105" s="125"/>
      <c r="E105" s="125">
        <v>850</v>
      </c>
      <c r="F105" s="125">
        <v>882</v>
      </c>
      <c r="G105" s="125"/>
      <c r="H105" s="125">
        <v>820</v>
      </c>
      <c r="I105" s="125">
        <v>783</v>
      </c>
      <c r="J105" s="124"/>
      <c r="K105" s="91"/>
    </row>
    <row r="106" spans="1:11" ht="15.6" customHeight="1">
      <c r="J106" s="124"/>
    </row>
    <row r="107" spans="1:11" ht="15.6" customHeight="1">
      <c r="A107" s="287" t="s">
        <v>224</v>
      </c>
      <c r="B107" s="287"/>
    </row>
    <row r="108" spans="1:11" ht="15.6" customHeight="1">
      <c r="A108" s="284" t="s">
        <v>223</v>
      </c>
      <c r="B108" s="284"/>
      <c r="C108" s="284"/>
      <c r="D108" s="284"/>
    </row>
    <row r="109" spans="1:11" ht="15.6" customHeight="1">
      <c r="A109" s="49" t="s">
        <v>225</v>
      </c>
      <c r="B109" s="49"/>
      <c r="C109" s="49"/>
      <c r="D109" s="49"/>
    </row>
    <row r="110" spans="1:11" ht="15.6" customHeight="1">
      <c r="A110" s="126" t="s">
        <v>226</v>
      </c>
      <c r="B110" s="126"/>
      <c r="C110" s="126"/>
      <c r="D110" s="126"/>
    </row>
    <row r="111" spans="1:11" ht="15.6" customHeight="1">
      <c r="A111" s="124"/>
      <c r="B111" s="124"/>
      <c r="C111" s="124"/>
      <c r="D111" s="124"/>
      <c r="E111" s="124"/>
      <c r="F111" s="124"/>
      <c r="G111" s="124"/>
      <c r="H111" s="124"/>
      <c r="I111" s="124"/>
      <c r="J111" s="124"/>
    </row>
    <row r="112" spans="1:11" ht="15.6" customHeight="1">
      <c r="A112" s="275" t="s">
        <v>214</v>
      </c>
      <c r="B112" s="275"/>
      <c r="C112" s="124"/>
      <c r="D112" s="124"/>
      <c r="E112" s="124"/>
      <c r="F112" s="124"/>
      <c r="G112" s="124"/>
      <c r="H112" s="124"/>
      <c r="I112" s="124"/>
      <c r="J112" s="124"/>
    </row>
    <row r="113" spans="1:10" ht="15.6" customHeight="1">
      <c r="A113" s="124"/>
      <c r="B113" s="124"/>
      <c r="C113" s="124"/>
      <c r="D113" s="124"/>
      <c r="E113" s="124"/>
      <c r="F113" s="124"/>
      <c r="G113" s="124"/>
      <c r="H113" s="124"/>
      <c r="I113" s="124"/>
      <c r="J113" s="124"/>
    </row>
    <row r="114" spans="1:10" ht="15.6" customHeight="1"/>
    <row r="115" spans="1:10" ht="15.6" customHeight="1"/>
    <row r="116" spans="1:10" ht="15.6" customHeight="1"/>
    <row r="117" spans="1:10" ht="15.6" customHeight="1"/>
    <row r="118" spans="1:10" ht="15.6" customHeight="1"/>
    <row r="119" spans="1:10" ht="15.6" customHeight="1"/>
  </sheetData>
  <mergeCells count="8">
    <mergeCell ref="A108:D108"/>
    <mergeCell ref="A112:B112"/>
    <mergeCell ref="Y1:Z1"/>
    <mergeCell ref="B3:C3"/>
    <mergeCell ref="E3:F3"/>
    <mergeCell ref="H3:I3"/>
    <mergeCell ref="A107:B107"/>
    <mergeCell ref="R1:S1"/>
  </mergeCells>
  <hyperlinks>
    <hyperlink ref="A110:D110" r:id="rId1" display="For ages 90+: 'Centenarians in Scotland, 2009 to 2019'"/>
    <hyperlink ref="A109" r:id="rId2"/>
    <hyperlink ref="R1" location="Contents!A1" display="back to contents"/>
    <hyperlink ref="R1:S1" location="Contents!A1" display="back to contents"/>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heetViews>
  <sheetFormatPr defaultColWidth="8.7109375" defaultRowHeight="15"/>
  <cols>
    <col min="1" max="16384" width="8.7109375" style="163"/>
  </cols>
  <sheetData>
    <row r="1" spans="1:15" ht="18" customHeight="1">
      <c r="A1" s="247" t="s">
        <v>318</v>
      </c>
      <c r="B1" s="247"/>
      <c r="C1" s="247"/>
      <c r="D1" s="247"/>
      <c r="E1" s="247"/>
      <c r="N1" s="279" t="s">
        <v>159</v>
      </c>
      <c r="O1" s="279"/>
    </row>
    <row r="2" spans="1:15" ht="15" customHeight="1"/>
    <row r="3" spans="1:15" ht="38.450000000000003" customHeight="1">
      <c r="A3" s="274" t="s">
        <v>219</v>
      </c>
      <c r="B3" s="274"/>
      <c r="C3" s="274"/>
      <c r="D3" s="274"/>
      <c r="E3" s="274"/>
      <c r="F3" s="274"/>
      <c r="G3" s="274"/>
      <c r="H3" s="274"/>
      <c r="I3" s="274"/>
      <c r="J3" s="274"/>
      <c r="K3" s="274"/>
      <c r="L3" s="274"/>
      <c r="M3" s="274"/>
      <c r="N3" s="274"/>
      <c r="O3" s="274"/>
    </row>
    <row r="5" spans="1:15" s="259" customFormat="1">
      <c r="A5" s="258" t="s">
        <v>311</v>
      </c>
    </row>
    <row r="6" spans="1:15" s="259" customFormat="1">
      <c r="A6" s="260" t="s">
        <v>312</v>
      </c>
    </row>
    <row r="7" spans="1:15" s="259" customFormat="1">
      <c r="A7" s="260" t="s">
        <v>313</v>
      </c>
    </row>
    <row r="8" spans="1:15" s="259" customFormat="1">
      <c r="A8" s="260" t="s">
        <v>329</v>
      </c>
    </row>
    <row r="9" spans="1:15" s="259" customFormat="1">
      <c r="A9" s="260" t="s">
        <v>330</v>
      </c>
    </row>
    <row r="10" spans="1:15" s="259" customFormat="1">
      <c r="A10" s="260" t="s">
        <v>314</v>
      </c>
    </row>
    <row r="11" spans="1:15" s="259" customFormat="1">
      <c r="A11" s="260"/>
    </row>
    <row r="12" spans="1:15" s="259" customFormat="1">
      <c r="A12" s="260" t="s">
        <v>333</v>
      </c>
    </row>
    <row r="13" spans="1:15" s="259" customFormat="1">
      <c r="A13" s="260" t="s">
        <v>334</v>
      </c>
    </row>
    <row r="14" spans="1:15" s="259" customFormat="1">
      <c r="A14" s="260"/>
    </row>
    <row r="15" spans="1:15" s="259" customFormat="1">
      <c r="A15" s="260" t="s">
        <v>315</v>
      </c>
    </row>
    <row r="16" spans="1:15" s="259" customFormat="1">
      <c r="A16" s="260" t="s">
        <v>316</v>
      </c>
    </row>
    <row r="17" spans="1:1" s="259" customFormat="1">
      <c r="A17" s="260"/>
    </row>
    <row r="18" spans="1:1" s="259" customFormat="1">
      <c r="A18" s="260" t="s">
        <v>331</v>
      </c>
    </row>
    <row r="19" spans="1:1" s="259" customFormat="1">
      <c r="A19" s="260" t="s">
        <v>332</v>
      </c>
    </row>
    <row r="20" spans="1:1" s="259" customFormat="1" ht="15.75" thickBot="1">
      <c r="A20" s="260"/>
    </row>
    <row r="21" spans="1:1" s="259" customFormat="1" ht="15.75" thickBot="1">
      <c r="A21" s="269" t="s">
        <v>337</v>
      </c>
    </row>
    <row r="22" spans="1:1" s="259" customFormat="1" ht="15.75" thickBot="1">
      <c r="A22" s="270" t="s">
        <v>338</v>
      </c>
    </row>
    <row r="23" spans="1:1" s="259" customFormat="1" ht="15.75" thickBot="1">
      <c r="A23" s="270" t="s">
        <v>336</v>
      </c>
    </row>
    <row r="24" spans="1:1" s="259" customFormat="1">
      <c r="A24" s="271"/>
    </row>
    <row r="25" spans="1:1" s="259" customFormat="1">
      <c r="A25" s="258" t="s">
        <v>217</v>
      </c>
    </row>
    <row r="26" spans="1:1" s="259" customFormat="1">
      <c r="A26" s="261" t="s">
        <v>317</v>
      </c>
    </row>
  </sheetData>
  <mergeCells count="2">
    <mergeCell ref="N1:O1"/>
    <mergeCell ref="A3:O3"/>
  </mergeCells>
  <hyperlinks>
    <hyperlink ref="N1" location="Contents!A1" display="back to contents"/>
    <hyperlink ref="N1:O1" location="Contents!A1" display="back to contents"/>
    <hyperlink ref="A26" r:id="rId1"/>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3"/>
  <sheetViews>
    <sheetView topLeftCell="C1" workbookViewId="0">
      <selection activeCell="X3" sqref="X3"/>
    </sheetView>
  </sheetViews>
  <sheetFormatPr defaultColWidth="9.140625" defaultRowHeight="15"/>
  <cols>
    <col min="1" max="1" width="16.5703125" style="5" customWidth="1"/>
    <col min="2" max="13" width="9.140625" style="5"/>
    <col min="14" max="14" width="11" style="5" bestFit="1" customWidth="1"/>
    <col min="15" max="18" width="9.140625" style="5"/>
    <col min="19" max="19" width="14.42578125" style="5" bestFit="1" customWidth="1"/>
    <col min="20" max="20" width="10.5703125" style="5" bestFit="1" customWidth="1"/>
    <col min="21" max="21" width="13" style="5" bestFit="1" customWidth="1"/>
    <col min="22" max="22" width="10.85546875" style="5" bestFit="1" customWidth="1"/>
    <col min="23" max="23" width="13" style="5" bestFit="1" customWidth="1"/>
    <col min="24" max="24" width="10.85546875" style="5" bestFit="1" customWidth="1"/>
    <col min="25" max="16384" width="9.140625" style="5"/>
  </cols>
  <sheetData>
    <row r="1" spans="1:26">
      <c r="A1" s="5" t="s">
        <v>247</v>
      </c>
      <c r="J1" s="163" t="s">
        <v>211</v>
      </c>
      <c r="L1" s="92"/>
      <c r="M1" s="5" t="s">
        <v>211</v>
      </c>
      <c r="S1" s="5" t="s">
        <v>248</v>
      </c>
    </row>
    <row r="2" spans="1:26" ht="39">
      <c r="A2" s="5" t="s">
        <v>0</v>
      </c>
      <c r="B2" s="17" t="s">
        <v>1</v>
      </c>
      <c r="C2" s="2" t="s">
        <v>246</v>
      </c>
      <c r="D2" s="93" t="s">
        <v>2</v>
      </c>
      <c r="F2" s="218" t="s">
        <v>3</v>
      </c>
      <c r="G2" s="82" t="s">
        <v>4</v>
      </c>
      <c r="H2" s="219" t="s">
        <v>5</v>
      </c>
      <c r="J2" s="17" t="s">
        <v>107</v>
      </c>
      <c r="K2" s="2" t="s">
        <v>108</v>
      </c>
      <c r="L2" s="93" t="s">
        <v>2</v>
      </c>
      <c r="M2" s="10"/>
      <c r="N2" s="4" t="s">
        <v>210</v>
      </c>
      <c r="O2" s="17" t="s">
        <v>107</v>
      </c>
      <c r="P2" s="2" t="s">
        <v>108</v>
      </c>
      <c r="Q2" s="93" t="s">
        <v>2</v>
      </c>
      <c r="S2" s="253" t="s">
        <v>293</v>
      </c>
      <c r="T2" s="253" t="s">
        <v>294</v>
      </c>
      <c r="U2" s="253"/>
      <c r="V2" s="253" t="s">
        <v>295</v>
      </c>
      <c r="W2" s="253" t="s">
        <v>296</v>
      </c>
      <c r="X2" s="253"/>
      <c r="Y2" s="253" t="s">
        <v>297</v>
      </c>
      <c r="Z2" s="253" t="s">
        <v>298</v>
      </c>
    </row>
    <row r="3" spans="1:26">
      <c r="A3" s="5">
        <v>0</v>
      </c>
      <c r="B3" s="84">
        <v>55537</v>
      </c>
      <c r="C3" s="84">
        <v>53704</v>
      </c>
      <c r="D3" s="84">
        <v>52559</v>
      </c>
      <c r="F3" s="84">
        <v>55516</v>
      </c>
      <c r="G3" s="84">
        <v>53553</v>
      </c>
      <c r="H3" s="84">
        <v>52310</v>
      </c>
      <c r="J3" s="18"/>
      <c r="K3" s="4"/>
      <c r="L3" s="94">
        <v>52559</v>
      </c>
      <c r="M3" s="4"/>
      <c r="N3" s="90">
        <v>1918</v>
      </c>
      <c r="O3" s="18">
        <v>689</v>
      </c>
      <c r="P3" s="167">
        <v>462</v>
      </c>
      <c r="Q3" s="94">
        <v>783</v>
      </c>
      <c r="S3" s="252">
        <v>-15790</v>
      </c>
      <c r="T3" s="252">
        <v>25927</v>
      </c>
      <c r="U3" s="252"/>
      <c r="V3" s="252">
        <v>-13373</v>
      </c>
      <c r="W3" s="252">
        <v>13346</v>
      </c>
      <c r="X3" s="252"/>
      <c r="Y3" s="252">
        <v>687</v>
      </c>
      <c r="Z3" s="252">
        <v>25028</v>
      </c>
    </row>
    <row r="4" spans="1:26">
      <c r="A4" s="5">
        <v>1</v>
      </c>
      <c r="B4" s="84">
        <v>55727</v>
      </c>
      <c r="C4" s="84">
        <v>55173</v>
      </c>
      <c r="D4" s="84">
        <v>53305</v>
      </c>
      <c r="F4" s="84">
        <v>56584</v>
      </c>
      <c r="G4" s="84">
        <v>55892</v>
      </c>
      <c r="H4" s="84">
        <v>53852</v>
      </c>
      <c r="J4" s="18"/>
      <c r="K4" s="4">
        <v>53704</v>
      </c>
      <c r="L4" s="94">
        <v>53305</v>
      </c>
      <c r="M4" s="4"/>
      <c r="N4" s="90">
        <v>1919</v>
      </c>
      <c r="O4" s="18">
        <v>1016</v>
      </c>
      <c r="P4" s="4">
        <v>677</v>
      </c>
      <c r="Q4" s="94">
        <v>449</v>
      </c>
    </row>
    <row r="5" spans="1:26">
      <c r="A5" s="5">
        <v>2</v>
      </c>
      <c r="B5" s="84">
        <v>56566</v>
      </c>
      <c r="C5" s="84">
        <v>55832</v>
      </c>
      <c r="D5" s="84">
        <v>55795</v>
      </c>
      <c r="F5" s="84">
        <v>57165</v>
      </c>
      <c r="G5" s="84">
        <v>56790</v>
      </c>
      <c r="H5" s="84">
        <v>56084</v>
      </c>
      <c r="J5" s="18">
        <v>55537</v>
      </c>
      <c r="K5" s="167">
        <v>55173</v>
      </c>
      <c r="L5" s="94">
        <v>55795</v>
      </c>
      <c r="M5" s="4"/>
      <c r="N5" s="90">
        <v>1920</v>
      </c>
      <c r="O5" s="18">
        <v>2116</v>
      </c>
      <c r="P5" s="4">
        <v>1471</v>
      </c>
      <c r="Q5" s="94">
        <v>996</v>
      </c>
    </row>
    <row r="6" spans="1:26">
      <c r="A6" s="5">
        <v>3</v>
      </c>
      <c r="B6" s="84">
        <v>57742</v>
      </c>
      <c r="C6" s="84">
        <v>56408</v>
      </c>
      <c r="D6" s="84">
        <v>56608</v>
      </c>
      <c r="F6" s="84">
        <v>58232</v>
      </c>
      <c r="G6" s="84">
        <v>57361</v>
      </c>
      <c r="H6" s="84">
        <v>57065</v>
      </c>
      <c r="J6" s="18">
        <v>55727</v>
      </c>
      <c r="K6" s="167">
        <v>55832</v>
      </c>
      <c r="L6" s="94">
        <v>56608</v>
      </c>
      <c r="M6" s="4"/>
      <c r="N6" s="90">
        <v>1921</v>
      </c>
      <c r="O6" s="18">
        <v>2866</v>
      </c>
      <c r="P6" s="4">
        <v>2110</v>
      </c>
      <c r="Q6" s="94">
        <v>1499</v>
      </c>
    </row>
    <row r="7" spans="1:26">
      <c r="A7" s="163">
        <v>4</v>
      </c>
      <c r="B7" s="84">
        <v>59565</v>
      </c>
      <c r="C7" s="84">
        <v>58002</v>
      </c>
      <c r="D7" s="84">
        <v>57414</v>
      </c>
      <c r="F7" s="84">
        <v>59741</v>
      </c>
      <c r="G7" s="84">
        <v>58510</v>
      </c>
      <c r="H7" s="84">
        <v>57551</v>
      </c>
      <c r="J7" s="18">
        <v>56566</v>
      </c>
      <c r="K7" s="167">
        <v>56408</v>
      </c>
      <c r="L7" s="94">
        <v>57414</v>
      </c>
      <c r="M7" s="4"/>
      <c r="N7" s="90">
        <v>1922</v>
      </c>
      <c r="O7" s="18">
        <v>3605</v>
      </c>
      <c r="P7" s="4">
        <v>2702</v>
      </c>
      <c r="Q7" s="94">
        <v>1982</v>
      </c>
    </row>
    <row r="8" spans="1:26">
      <c r="A8" s="163">
        <v>5</v>
      </c>
      <c r="B8" s="84">
        <v>59364</v>
      </c>
      <c r="C8" s="84">
        <v>59768</v>
      </c>
      <c r="D8" s="84">
        <v>58702</v>
      </c>
      <c r="F8" s="84">
        <v>61695</v>
      </c>
      <c r="G8" s="84">
        <v>60001</v>
      </c>
      <c r="H8" s="84">
        <v>58712</v>
      </c>
      <c r="J8" s="18">
        <v>57742</v>
      </c>
      <c r="K8" s="167">
        <v>58002</v>
      </c>
      <c r="L8" s="94">
        <v>58702</v>
      </c>
      <c r="M8" s="4"/>
      <c r="N8" s="90">
        <v>1923</v>
      </c>
      <c r="O8" s="18">
        <v>4506</v>
      </c>
      <c r="P8" s="4">
        <v>3510</v>
      </c>
      <c r="Q8" s="94">
        <v>2585</v>
      </c>
    </row>
    <row r="9" spans="1:26">
      <c r="A9" s="163">
        <v>6</v>
      </c>
      <c r="B9" s="84">
        <v>59842</v>
      </c>
      <c r="C9" s="84">
        <v>59678</v>
      </c>
      <c r="D9" s="84">
        <v>60349</v>
      </c>
      <c r="F9" s="84">
        <v>58801</v>
      </c>
      <c r="G9" s="84">
        <v>61895</v>
      </c>
      <c r="H9" s="84">
        <v>60252</v>
      </c>
      <c r="J9" s="18">
        <v>59565</v>
      </c>
      <c r="K9" s="167">
        <v>59768</v>
      </c>
      <c r="L9" s="94">
        <v>60349</v>
      </c>
      <c r="M9" s="4"/>
      <c r="N9" s="90">
        <v>1924</v>
      </c>
      <c r="O9" s="18">
        <v>5864</v>
      </c>
      <c r="P9" s="4">
        <v>4656</v>
      </c>
      <c r="Q9" s="94">
        <v>3555</v>
      </c>
    </row>
    <row r="10" spans="1:26">
      <c r="A10" s="163">
        <v>7</v>
      </c>
      <c r="B10" s="84">
        <v>60026</v>
      </c>
      <c r="C10" s="84">
        <v>60010</v>
      </c>
      <c r="D10" s="84">
        <v>60101</v>
      </c>
      <c r="F10" s="84">
        <v>60336</v>
      </c>
      <c r="G10" s="84">
        <v>59011</v>
      </c>
      <c r="H10" s="84">
        <v>62094</v>
      </c>
      <c r="J10" s="18">
        <v>59364</v>
      </c>
      <c r="K10" s="167">
        <v>59678</v>
      </c>
      <c r="L10" s="94">
        <v>60101</v>
      </c>
      <c r="M10" s="4"/>
      <c r="N10" s="90">
        <v>1925</v>
      </c>
      <c r="O10" s="18">
        <v>7177</v>
      </c>
      <c r="P10" s="4">
        <v>5823</v>
      </c>
      <c r="Q10" s="94">
        <v>4531</v>
      </c>
    </row>
    <row r="11" spans="1:26">
      <c r="A11" s="163">
        <v>8</v>
      </c>
      <c r="B11" s="84">
        <v>60125</v>
      </c>
      <c r="C11" s="84">
        <v>60252</v>
      </c>
      <c r="D11" s="84">
        <v>60379</v>
      </c>
      <c r="F11" s="84">
        <v>60184</v>
      </c>
      <c r="G11" s="84">
        <v>60624</v>
      </c>
      <c r="H11" s="84">
        <v>59207</v>
      </c>
      <c r="J11" s="18">
        <v>59842</v>
      </c>
      <c r="K11" s="167">
        <v>60010</v>
      </c>
      <c r="L11" s="94">
        <v>60379</v>
      </c>
      <c r="M11" s="4"/>
      <c r="N11" s="90">
        <v>1926</v>
      </c>
      <c r="O11" s="18">
        <v>9169</v>
      </c>
      <c r="P11" s="4">
        <v>7638</v>
      </c>
      <c r="Q11" s="94">
        <v>6136</v>
      </c>
    </row>
    <row r="12" spans="1:26">
      <c r="A12" s="163">
        <v>9</v>
      </c>
      <c r="B12" s="84">
        <v>58243</v>
      </c>
      <c r="C12" s="84">
        <v>60359</v>
      </c>
      <c r="D12" s="84">
        <v>60598</v>
      </c>
      <c r="F12" s="84">
        <v>57846</v>
      </c>
      <c r="G12" s="84">
        <v>60420</v>
      </c>
      <c r="H12" s="84">
        <v>60824</v>
      </c>
      <c r="J12" s="18">
        <v>60026</v>
      </c>
      <c r="K12" s="167">
        <v>60252</v>
      </c>
      <c r="L12" s="94">
        <v>60598</v>
      </c>
      <c r="M12" s="4"/>
      <c r="N12" s="90">
        <v>1927</v>
      </c>
      <c r="O12" s="18">
        <v>10835</v>
      </c>
      <c r="P12" s="4">
        <v>9204</v>
      </c>
      <c r="Q12" s="94">
        <v>7569</v>
      </c>
    </row>
    <row r="13" spans="1:26">
      <c r="A13" s="163">
        <v>10</v>
      </c>
      <c r="B13" s="84">
        <v>56518</v>
      </c>
      <c r="C13" s="84">
        <v>58308</v>
      </c>
      <c r="D13" s="84">
        <v>60677</v>
      </c>
      <c r="F13" s="84">
        <v>56634</v>
      </c>
      <c r="G13" s="84">
        <v>58057</v>
      </c>
      <c r="H13" s="84">
        <v>60578</v>
      </c>
      <c r="J13" s="18">
        <v>60125</v>
      </c>
      <c r="K13" s="167">
        <v>60359</v>
      </c>
      <c r="L13" s="94">
        <v>60677</v>
      </c>
      <c r="M13" s="4"/>
      <c r="N13" s="90">
        <v>1928</v>
      </c>
      <c r="O13" s="18">
        <v>12620</v>
      </c>
      <c r="P13" s="4">
        <v>10834</v>
      </c>
      <c r="Q13" s="94">
        <v>9156</v>
      </c>
    </row>
    <row r="14" spans="1:26">
      <c r="A14" s="163">
        <v>11</v>
      </c>
      <c r="B14" s="84">
        <v>55971</v>
      </c>
      <c r="C14" s="84">
        <v>56747</v>
      </c>
      <c r="D14" s="84">
        <v>58775</v>
      </c>
      <c r="F14" s="84">
        <v>56142</v>
      </c>
      <c r="G14" s="84">
        <v>56840</v>
      </c>
      <c r="H14" s="84">
        <v>58240</v>
      </c>
      <c r="J14" s="18">
        <v>58243</v>
      </c>
      <c r="K14" s="167">
        <v>58308</v>
      </c>
      <c r="L14" s="94">
        <v>58775</v>
      </c>
      <c r="M14" s="4"/>
      <c r="N14" s="90">
        <v>1929</v>
      </c>
      <c r="O14" s="18">
        <v>15105</v>
      </c>
      <c r="P14" s="4">
        <v>13273</v>
      </c>
      <c r="Q14" s="94">
        <v>11354</v>
      </c>
    </row>
    <row r="15" spans="1:26">
      <c r="A15" s="163">
        <v>12</v>
      </c>
      <c r="B15" s="84">
        <v>55362</v>
      </c>
      <c r="C15" s="84">
        <v>56113</v>
      </c>
      <c r="D15" s="84">
        <v>57126</v>
      </c>
      <c r="F15" s="84">
        <v>55083</v>
      </c>
      <c r="G15" s="84">
        <v>56357</v>
      </c>
      <c r="H15" s="84">
        <v>57028</v>
      </c>
      <c r="J15" s="18">
        <v>56518</v>
      </c>
      <c r="K15" s="167">
        <v>56747</v>
      </c>
      <c r="L15" s="94">
        <v>57126</v>
      </c>
      <c r="M15" s="4"/>
      <c r="N15" s="90">
        <v>1930</v>
      </c>
      <c r="O15" s="18">
        <v>17369</v>
      </c>
      <c r="P15" s="4">
        <v>15436</v>
      </c>
      <c r="Q15" s="94">
        <v>13425</v>
      </c>
    </row>
    <row r="16" spans="1:26">
      <c r="A16" s="163">
        <v>13</v>
      </c>
      <c r="B16" s="84">
        <v>53660</v>
      </c>
      <c r="C16" s="84">
        <v>55515</v>
      </c>
      <c r="D16" s="84">
        <v>56437</v>
      </c>
      <c r="F16" s="84">
        <v>53398</v>
      </c>
      <c r="G16" s="84">
        <v>55243</v>
      </c>
      <c r="H16" s="84">
        <v>56549</v>
      </c>
      <c r="J16" s="18">
        <v>55971</v>
      </c>
      <c r="K16" s="167">
        <v>56113</v>
      </c>
      <c r="L16" s="94">
        <v>56437</v>
      </c>
      <c r="M16" s="4"/>
      <c r="N16" s="90">
        <v>1931</v>
      </c>
      <c r="O16" s="18">
        <v>20003</v>
      </c>
      <c r="P16" s="4">
        <v>17965</v>
      </c>
      <c r="Q16" s="94">
        <v>15948</v>
      </c>
    </row>
    <row r="17" spans="1:17">
      <c r="A17" s="163">
        <v>14</v>
      </c>
      <c r="B17" s="84">
        <v>53244</v>
      </c>
      <c r="C17" s="84">
        <v>53815</v>
      </c>
      <c r="D17" s="84">
        <v>55891</v>
      </c>
      <c r="F17" s="84">
        <v>53121</v>
      </c>
      <c r="G17" s="84">
        <v>53600</v>
      </c>
      <c r="H17" s="84">
        <v>55395</v>
      </c>
      <c r="J17" s="18">
        <v>55362</v>
      </c>
      <c r="K17" s="167">
        <v>55515</v>
      </c>
      <c r="L17" s="94">
        <v>55891</v>
      </c>
      <c r="M17" s="4"/>
      <c r="N17" s="90">
        <v>1932</v>
      </c>
      <c r="O17" s="18">
        <v>22376</v>
      </c>
      <c r="P17" s="4">
        <v>20474</v>
      </c>
      <c r="Q17" s="94">
        <v>18351</v>
      </c>
    </row>
    <row r="18" spans="1:17">
      <c r="A18" s="163">
        <v>15</v>
      </c>
      <c r="B18" s="84">
        <v>55109</v>
      </c>
      <c r="C18" s="84">
        <v>53475</v>
      </c>
      <c r="D18" s="84">
        <v>54260</v>
      </c>
      <c r="F18" s="84">
        <v>55439</v>
      </c>
      <c r="G18" s="84">
        <v>53288</v>
      </c>
      <c r="H18" s="84">
        <v>53761</v>
      </c>
      <c r="J18" s="18">
        <v>53660</v>
      </c>
      <c r="K18" s="167">
        <v>53815</v>
      </c>
      <c r="L18" s="94">
        <v>54260</v>
      </c>
      <c r="M18" s="4"/>
      <c r="N18" s="90">
        <v>1933</v>
      </c>
      <c r="O18" s="18">
        <v>23986</v>
      </c>
      <c r="P18" s="4">
        <v>22073</v>
      </c>
      <c r="Q18" s="94">
        <v>20129</v>
      </c>
    </row>
    <row r="19" spans="1:17">
      <c r="A19" s="163">
        <v>16</v>
      </c>
      <c r="B19" s="84">
        <v>56104</v>
      </c>
      <c r="C19" s="84">
        <v>55247</v>
      </c>
      <c r="D19" s="84">
        <v>53794</v>
      </c>
      <c r="F19" s="84">
        <v>56863</v>
      </c>
      <c r="G19" s="84">
        <v>55594</v>
      </c>
      <c r="H19" s="84">
        <v>53470</v>
      </c>
      <c r="J19" s="18">
        <v>53244</v>
      </c>
      <c r="K19" s="167">
        <v>53475</v>
      </c>
      <c r="L19" s="94">
        <v>53794</v>
      </c>
      <c r="M19" s="4"/>
      <c r="N19" s="90">
        <v>1934</v>
      </c>
      <c r="O19" s="18">
        <v>26210</v>
      </c>
      <c r="P19" s="4">
        <v>24357</v>
      </c>
      <c r="Q19" s="94">
        <v>22302</v>
      </c>
    </row>
    <row r="20" spans="1:17">
      <c r="A20" s="163">
        <v>17</v>
      </c>
      <c r="B20" s="84">
        <v>57883</v>
      </c>
      <c r="C20" s="84">
        <v>56106</v>
      </c>
      <c r="D20" s="84">
        <v>55395</v>
      </c>
      <c r="F20" s="84">
        <v>58981</v>
      </c>
      <c r="G20" s="84">
        <v>57019</v>
      </c>
      <c r="H20" s="84">
        <v>55826</v>
      </c>
      <c r="J20" s="18">
        <v>55109</v>
      </c>
      <c r="K20" s="167">
        <v>55247</v>
      </c>
      <c r="L20" s="94">
        <v>55395</v>
      </c>
      <c r="M20" s="4"/>
      <c r="N20" s="90">
        <v>1935</v>
      </c>
      <c r="O20" s="18">
        <v>28732</v>
      </c>
      <c r="P20" s="4">
        <v>26995</v>
      </c>
      <c r="Q20" s="94">
        <v>25052</v>
      </c>
    </row>
    <row r="21" spans="1:17">
      <c r="A21" s="163">
        <v>18</v>
      </c>
      <c r="B21" s="84">
        <v>60006</v>
      </c>
      <c r="C21" s="84">
        <v>59147</v>
      </c>
      <c r="D21" s="84">
        <v>57742</v>
      </c>
      <c r="F21" s="84">
        <v>60951</v>
      </c>
      <c r="G21" s="84">
        <v>59765</v>
      </c>
      <c r="H21" s="84">
        <v>57923</v>
      </c>
      <c r="J21" s="18">
        <v>56104</v>
      </c>
      <c r="K21" s="167">
        <v>56106</v>
      </c>
      <c r="L21" s="94">
        <v>57742</v>
      </c>
      <c r="M21" s="4"/>
      <c r="N21" s="90">
        <v>1936</v>
      </c>
      <c r="O21" s="18">
        <v>31068</v>
      </c>
      <c r="P21" s="4">
        <v>29384</v>
      </c>
      <c r="Q21" s="94">
        <v>27351</v>
      </c>
    </row>
    <row r="22" spans="1:17">
      <c r="A22" s="163">
        <v>19</v>
      </c>
      <c r="B22" s="84">
        <v>65810</v>
      </c>
      <c r="C22" s="84">
        <v>64109</v>
      </c>
      <c r="D22" s="84">
        <v>64277</v>
      </c>
      <c r="F22" s="84">
        <v>66426</v>
      </c>
      <c r="G22" s="84">
        <v>64374</v>
      </c>
      <c r="H22" s="84">
        <v>63584</v>
      </c>
      <c r="J22" s="18">
        <v>57883</v>
      </c>
      <c r="K22" s="167">
        <v>59147</v>
      </c>
      <c r="L22" s="94">
        <v>64277</v>
      </c>
      <c r="M22" s="4"/>
      <c r="N22" s="90">
        <v>1937</v>
      </c>
      <c r="O22" s="18">
        <v>32950</v>
      </c>
      <c r="P22" s="4">
        <v>31433</v>
      </c>
      <c r="Q22" s="94">
        <v>29502</v>
      </c>
    </row>
    <row r="23" spans="1:17">
      <c r="A23" s="163">
        <v>20</v>
      </c>
      <c r="B23" s="84">
        <v>66451</v>
      </c>
      <c r="C23" s="84">
        <v>67873</v>
      </c>
      <c r="D23" s="84">
        <v>66981</v>
      </c>
      <c r="F23" s="84">
        <v>68524</v>
      </c>
      <c r="G23" s="84">
        <v>68681</v>
      </c>
      <c r="H23" s="84">
        <v>66553</v>
      </c>
      <c r="J23" s="18">
        <v>60006</v>
      </c>
      <c r="K23" s="167">
        <v>64109</v>
      </c>
      <c r="L23" s="94">
        <v>66981</v>
      </c>
      <c r="M23" s="4"/>
      <c r="N23" s="90">
        <v>1938</v>
      </c>
      <c r="O23" s="18">
        <v>35733</v>
      </c>
      <c r="P23" s="4">
        <v>34172</v>
      </c>
      <c r="Q23" s="94">
        <v>32340</v>
      </c>
    </row>
    <row r="24" spans="1:17">
      <c r="A24" s="163">
        <v>21</v>
      </c>
      <c r="B24" s="84">
        <v>69221</v>
      </c>
      <c r="C24" s="84">
        <v>67801</v>
      </c>
      <c r="D24" s="84">
        <v>70360</v>
      </c>
      <c r="F24" s="84">
        <v>70098</v>
      </c>
      <c r="G24" s="84">
        <v>69606</v>
      </c>
      <c r="H24" s="84">
        <v>69638</v>
      </c>
      <c r="J24" s="18">
        <v>65810</v>
      </c>
      <c r="K24" s="167">
        <v>67873</v>
      </c>
      <c r="L24" s="94">
        <v>70360</v>
      </c>
      <c r="M24" s="4"/>
      <c r="N24" s="90">
        <v>1939</v>
      </c>
      <c r="O24" s="18">
        <v>37071</v>
      </c>
      <c r="P24" s="4">
        <v>35649</v>
      </c>
      <c r="Q24" s="94">
        <v>33880</v>
      </c>
    </row>
    <row r="25" spans="1:17">
      <c r="A25" s="163">
        <v>22</v>
      </c>
      <c r="B25" s="84">
        <v>72840</v>
      </c>
      <c r="C25" s="84">
        <v>71097</v>
      </c>
      <c r="D25" s="84">
        <v>70986</v>
      </c>
      <c r="F25" s="84">
        <v>72575</v>
      </c>
      <c r="G25" s="84">
        <v>70694</v>
      </c>
      <c r="H25" s="84">
        <v>70320</v>
      </c>
      <c r="J25" s="18">
        <v>66451</v>
      </c>
      <c r="K25" s="167">
        <v>67801</v>
      </c>
      <c r="L25" s="94">
        <v>70986</v>
      </c>
      <c r="M25" s="4"/>
      <c r="N25" s="90">
        <v>1940</v>
      </c>
      <c r="O25" s="18">
        <v>38412</v>
      </c>
      <c r="P25" s="4">
        <v>37021</v>
      </c>
      <c r="Q25" s="94">
        <v>35349</v>
      </c>
    </row>
    <row r="26" spans="1:17">
      <c r="A26" s="163">
        <v>23</v>
      </c>
      <c r="B26" s="84">
        <v>73733</v>
      </c>
      <c r="C26" s="84">
        <v>73473</v>
      </c>
      <c r="D26" s="84">
        <v>72750</v>
      </c>
      <c r="F26" s="84">
        <v>74422</v>
      </c>
      <c r="G26" s="84">
        <v>72975</v>
      </c>
      <c r="H26" s="84">
        <v>71115</v>
      </c>
      <c r="J26" s="18">
        <v>69221</v>
      </c>
      <c r="K26" s="167">
        <v>71097</v>
      </c>
      <c r="L26" s="94">
        <v>72750</v>
      </c>
      <c r="M26" s="4"/>
      <c r="N26" s="90">
        <v>1941</v>
      </c>
      <c r="O26" s="18">
        <v>38252</v>
      </c>
      <c r="P26" s="4">
        <v>36950</v>
      </c>
      <c r="Q26" s="94">
        <v>35393</v>
      </c>
    </row>
    <row r="27" spans="1:17">
      <c r="A27" s="163">
        <v>24</v>
      </c>
      <c r="B27" s="84">
        <v>75984</v>
      </c>
      <c r="C27" s="84">
        <v>74101</v>
      </c>
      <c r="D27" s="84">
        <v>74202</v>
      </c>
      <c r="F27" s="84">
        <v>78348</v>
      </c>
      <c r="G27" s="84">
        <v>74653</v>
      </c>
      <c r="H27" s="84">
        <v>72998</v>
      </c>
      <c r="J27" s="18">
        <v>72840</v>
      </c>
      <c r="K27" s="167">
        <v>73473</v>
      </c>
      <c r="L27" s="94">
        <v>74202</v>
      </c>
      <c r="M27" s="4"/>
      <c r="N27" s="90">
        <v>1942</v>
      </c>
      <c r="O27" s="18">
        <v>41711</v>
      </c>
      <c r="P27" s="4">
        <v>40661</v>
      </c>
      <c r="Q27" s="94">
        <v>39066</v>
      </c>
    </row>
    <row r="28" spans="1:17">
      <c r="A28" s="163">
        <v>25</v>
      </c>
      <c r="B28" s="84">
        <v>75594</v>
      </c>
      <c r="C28" s="84">
        <v>75816</v>
      </c>
      <c r="D28" s="84">
        <v>74199</v>
      </c>
      <c r="F28" s="84">
        <v>78055</v>
      </c>
      <c r="G28" s="84">
        <v>78655</v>
      </c>
      <c r="H28" s="84">
        <v>74452</v>
      </c>
      <c r="J28" s="18">
        <v>73733</v>
      </c>
      <c r="K28" s="167">
        <v>74101</v>
      </c>
      <c r="L28" s="94">
        <v>74199</v>
      </c>
      <c r="M28" s="4"/>
      <c r="N28" s="90">
        <v>1943</v>
      </c>
      <c r="O28" s="18">
        <v>46002</v>
      </c>
      <c r="P28" s="4">
        <v>44851</v>
      </c>
      <c r="Q28" s="94">
        <v>43317</v>
      </c>
    </row>
    <row r="29" spans="1:17">
      <c r="A29" s="163">
        <v>26</v>
      </c>
      <c r="B29" s="84">
        <v>73165</v>
      </c>
      <c r="C29" s="84">
        <v>75385</v>
      </c>
      <c r="D29" s="84">
        <v>76167</v>
      </c>
      <c r="F29" s="84">
        <v>74943</v>
      </c>
      <c r="G29" s="84">
        <v>78483</v>
      </c>
      <c r="H29" s="84">
        <v>78687</v>
      </c>
      <c r="J29" s="18">
        <v>75984</v>
      </c>
      <c r="K29" s="167">
        <v>75816</v>
      </c>
      <c r="L29" s="94">
        <v>76167</v>
      </c>
      <c r="M29" s="4"/>
      <c r="N29" s="90">
        <v>1944</v>
      </c>
      <c r="O29" s="18">
        <v>48161</v>
      </c>
      <c r="P29" s="4">
        <v>47336</v>
      </c>
      <c r="Q29" s="94">
        <v>45810</v>
      </c>
    </row>
    <row r="30" spans="1:17">
      <c r="A30" s="163">
        <v>27</v>
      </c>
      <c r="B30" s="84">
        <v>72876</v>
      </c>
      <c r="C30" s="84">
        <v>72947</v>
      </c>
      <c r="D30" s="84">
        <v>76085</v>
      </c>
      <c r="F30" s="84">
        <v>74420</v>
      </c>
      <c r="G30" s="84">
        <v>75362</v>
      </c>
      <c r="H30" s="84">
        <v>78594</v>
      </c>
      <c r="J30" s="18">
        <v>75594</v>
      </c>
      <c r="K30" s="167">
        <v>75385</v>
      </c>
      <c r="L30" s="94">
        <v>76085</v>
      </c>
      <c r="M30" s="4"/>
      <c r="N30" s="90">
        <v>1945</v>
      </c>
      <c r="O30" s="18">
        <v>47566</v>
      </c>
      <c r="P30" s="4">
        <v>46719</v>
      </c>
      <c r="Q30" s="94">
        <v>45490</v>
      </c>
    </row>
    <row r="31" spans="1:17">
      <c r="A31" s="163">
        <v>28</v>
      </c>
      <c r="B31" s="84">
        <v>74612</v>
      </c>
      <c r="C31" s="84">
        <v>72661</v>
      </c>
      <c r="D31" s="84">
        <v>73895</v>
      </c>
      <c r="F31" s="84">
        <v>74513</v>
      </c>
      <c r="G31" s="84">
        <v>74881</v>
      </c>
      <c r="H31" s="84">
        <v>75598</v>
      </c>
      <c r="J31" s="18">
        <v>73165</v>
      </c>
      <c r="K31" s="167">
        <v>72947</v>
      </c>
      <c r="L31" s="94">
        <v>73895</v>
      </c>
      <c r="M31" s="4"/>
      <c r="N31" s="90">
        <v>1946</v>
      </c>
      <c r="O31" s="18">
        <v>50568</v>
      </c>
      <c r="P31" s="4">
        <v>49864</v>
      </c>
      <c r="Q31" s="94">
        <v>48533</v>
      </c>
    </row>
    <row r="32" spans="1:17">
      <c r="A32" s="163">
        <v>29</v>
      </c>
      <c r="B32" s="84">
        <v>73864</v>
      </c>
      <c r="C32" s="84">
        <v>74373</v>
      </c>
      <c r="D32" s="84">
        <v>73658</v>
      </c>
      <c r="F32" s="84">
        <v>72193</v>
      </c>
      <c r="G32" s="84">
        <v>74867</v>
      </c>
      <c r="H32" s="84">
        <v>75009</v>
      </c>
      <c r="J32" s="18">
        <v>72876</v>
      </c>
      <c r="K32" s="167">
        <v>72661</v>
      </c>
      <c r="L32" s="94">
        <v>73658</v>
      </c>
      <c r="M32" s="4"/>
      <c r="N32" s="90">
        <v>1947</v>
      </c>
      <c r="O32" s="18">
        <v>68030</v>
      </c>
      <c r="P32" s="4">
        <v>67126</v>
      </c>
      <c r="Q32" s="94">
        <v>65568</v>
      </c>
    </row>
    <row r="33" spans="1:17">
      <c r="A33" s="163">
        <v>30</v>
      </c>
      <c r="B33" s="84">
        <v>73570</v>
      </c>
      <c r="C33" s="84">
        <v>73553</v>
      </c>
      <c r="D33" s="84">
        <v>75521</v>
      </c>
      <c r="F33" s="84">
        <v>71566</v>
      </c>
      <c r="G33" s="84">
        <v>72571</v>
      </c>
      <c r="H33" s="84">
        <v>75210</v>
      </c>
      <c r="J33" s="18">
        <v>74612</v>
      </c>
      <c r="K33" s="167">
        <v>74373</v>
      </c>
      <c r="L33" s="94">
        <v>75521</v>
      </c>
      <c r="M33" s="4"/>
      <c r="N33" s="90">
        <v>1948</v>
      </c>
      <c r="O33" s="18">
        <v>63176</v>
      </c>
      <c r="P33" s="4">
        <v>62638</v>
      </c>
      <c r="Q33" s="94">
        <v>61180</v>
      </c>
    </row>
    <row r="34" spans="1:17">
      <c r="A34" s="163">
        <v>31</v>
      </c>
      <c r="B34" s="84">
        <v>73325</v>
      </c>
      <c r="C34" s="84">
        <v>73037</v>
      </c>
      <c r="D34" s="84">
        <v>74642</v>
      </c>
      <c r="F34" s="84">
        <v>71086</v>
      </c>
      <c r="G34" s="84">
        <v>71944</v>
      </c>
      <c r="H34" s="84">
        <v>72799</v>
      </c>
      <c r="J34" s="18">
        <v>73864</v>
      </c>
      <c r="K34" s="167">
        <v>73553</v>
      </c>
      <c r="L34" s="94">
        <v>74642</v>
      </c>
      <c r="M34" s="4"/>
      <c r="N34" s="90">
        <v>1949</v>
      </c>
      <c r="O34" s="18">
        <v>61289</v>
      </c>
      <c r="P34" s="4">
        <v>60814</v>
      </c>
      <c r="Q34" s="94">
        <v>59465</v>
      </c>
    </row>
    <row r="35" spans="1:17">
      <c r="A35" s="163">
        <v>32</v>
      </c>
      <c r="B35" s="84">
        <v>71445</v>
      </c>
      <c r="C35" s="84">
        <v>73004</v>
      </c>
      <c r="D35" s="84">
        <v>74155</v>
      </c>
      <c r="F35" s="84">
        <v>68875</v>
      </c>
      <c r="G35" s="84">
        <v>71361</v>
      </c>
      <c r="H35" s="84">
        <v>72184</v>
      </c>
      <c r="J35" s="18">
        <v>73570</v>
      </c>
      <c r="K35" s="167">
        <v>73037</v>
      </c>
      <c r="L35" s="94">
        <v>74155</v>
      </c>
      <c r="M35" s="4"/>
      <c r="N35" s="90">
        <v>1950</v>
      </c>
      <c r="O35" s="18">
        <v>59975</v>
      </c>
      <c r="P35" s="4">
        <v>59851</v>
      </c>
      <c r="Q35" s="94">
        <v>58596</v>
      </c>
    </row>
    <row r="36" spans="1:17">
      <c r="A36" s="163">
        <v>33</v>
      </c>
      <c r="B36" s="84">
        <v>71226</v>
      </c>
      <c r="C36" s="84">
        <v>69638</v>
      </c>
      <c r="D36" s="84">
        <v>72488</v>
      </c>
      <c r="F36" s="84">
        <v>69755</v>
      </c>
      <c r="G36" s="84">
        <v>69157</v>
      </c>
      <c r="H36" s="84">
        <v>71623</v>
      </c>
      <c r="J36" s="18">
        <v>73325</v>
      </c>
      <c r="K36" s="167">
        <v>73004</v>
      </c>
      <c r="L36" s="94">
        <v>72488</v>
      </c>
      <c r="M36" s="4"/>
      <c r="N36" s="90">
        <v>1951</v>
      </c>
      <c r="O36" s="18">
        <v>60458</v>
      </c>
      <c r="P36" s="4">
        <v>60017</v>
      </c>
      <c r="Q36" s="94">
        <v>58923</v>
      </c>
    </row>
    <row r="37" spans="1:17">
      <c r="A37" s="163">
        <v>34</v>
      </c>
      <c r="B37" s="84">
        <v>71740</v>
      </c>
      <c r="C37" s="84">
        <v>70526</v>
      </c>
      <c r="D37" s="84">
        <v>70553</v>
      </c>
      <c r="F37" s="84">
        <v>70631</v>
      </c>
      <c r="G37" s="84">
        <v>70047</v>
      </c>
      <c r="H37" s="84">
        <v>69442</v>
      </c>
      <c r="J37" s="18">
        <v>71445</v>
      </c>
      <c r="K37" s="167">
        <v>69638</v>
      </c>
      <c r="L37" s="94">
        <v>70553</v>
      </c>
      <c r="M37" s="4"/>
      <c r="N37" s="90">
        <v>1952</v>
      </c>
      <c r="O37" s="18">
        <v>60439</v>
      </c>
      <c r="P37" s="4">
        <v>60044</v>
      </c>
      <c r="Q37" s="94">
        <v>59257</v>
      </c>
    </row>
    <row r="38" spans="1:17">
      <c r="A38" s="163">
        <v>35</v>
      </c>
      <c r="B38" s="84">
        <v>72333</v>
      </c>
      <c r="C38" s="84">
        <v>71054</v>
      </c>
      <c r="D38" s="84">
        <v>71460</v>
      </c>
      <c r="F38" s="84">
        <v>70100</v>
      </c>
      <c r="G38" s="84">
        <v>70904</v>
      </c>
      <c r="H38" s="84">
        <v>70265</v>
      </c>
      <c r="J38" s="18">
        <v>71226</v>
      </c>
      <c r="K38" s="167">
        <v>70526</v>
      </c>
      <c r="L38" s="94">
        <v>71460</v>
      </c>
      <c r="M38" s="4"/>
      <c r="N38" s="90">
        <v>1953</v>
      </c>
      <c r="O38" s="18">
        <v>63130</v>
      </c>
      <c r="P38" s="4">
        <v>62547</v>
      </c>
      <c r="Q38" s="94">
        <v>61848</v>
      </c>
    </row>
    <row r="39" spans="1:17">
      <c r="A39" s="163">
        <v>36</v>
      </c>
      <c r="B39" s="84">
        <v>70867</v>
      </c>
      <c r="C39" s="84">
        <v>71622</v>
      </c>
      <c r="D39" s="84">
        <v>71938</v>
      </c>
      <c r="F39" s="84">
        <v>68696</v>
      </c>
      <c r="G39" s="84">
        <v>70398</v>
      </c>
      <c r="H39" s="84">
        <v>71110</v>
      </c>
      <c r="J39" s="18">
        <v>71740</v>
      </c>
      <c r="K39" s="167">
        <v>71054</v>
      </c>
      <c r="L39" s="94">
        <v>71938</v>
      </c>
      <c r="M39" s="4"/>
      <c r="N39" s="90">
        <v>1954</v>
      </c>
      <c r="O39" s="18">
        <v>64785</v>
      </c>
      <c r="P39" s="4">
        <v>64380</v>
      </c>
      <c r="Q39" s="94">
        <v>63775</v>
      </c>
    </row>
    <row r="40" spans="1:17">
      <c r="A40" s="163">
        <v>37</v>
      </c>
      <c r="B40" s="84">
        <v>68422</v>
      </c>
      <c r="C40" s="84">
        <v>70250</v>
      </c>
      <c r="D40" s="84">
        <v>72411</v>
      </c>
      <c r="F40" s="84">
        <v>66397</v>
      </c>
      <c r="G40" s="84">
        <v>68961</v>
      </c>
      <c r="H40" s="84">
        <v>70470</v>
      </c>
      <c r="J40" s="18">
        <v>72333</v>
      </c>
      <c r="K40" s="167">
        <v>71622</v>
      </c>
      <c r="L40" s="94">
        <v>72411</v>
      </c>
      <c r="M40" s="4"/>
      <c r="N40" s="90">
        <v>1955</v>
      </c>
      <c r="O40" s="18">
        <v>66075</v>
      </c>
      <c r="P40" s="4">
        <v>65352</v>
      </c>
      <c r="Q40" s="94">
        <v>64813</v>
      </c>
    </row>
    <row r="41" spans="1:17">
      <c r="A41" s="163">
        <v>38</v>
      </c>
      <c r="B41" s="84">
        <v>63426</v>
      </c>
      <c r="C41" s="84">
        <v>67916</v>
      </c>
      <c r="D41" s="84">
        <v>71028</v>
      </c>
      <c r="F41" s="84">
        <v>61788</v>
      </c>
      <c r="G41" s="84">
        <v>66716</v>
      </c>
      <c r="H41" s="84">
        <v>69208</v>
      </c>
      <c r="J41" s="18">
        <v>70867</v>
      </c>
      <c r="K41" s="167">
        <v>70250</v>
      </c>
      <c r="L41" s="94">
        <v>71028</v>
      </c>
      <c r="M41" s="4"/>
      <c r="N41" s="90">
        <v>1956</v>
      </c>
      <c r="O41" s="18">
        <v>68857</v>
      </c>
      <c r="P41" s="4">
        <v>68745</v>
      </c>
      <c r="Q41" s="94">
        <v>68210</v>
      </c>
    </row>
    <row r="42" spans="1:17">
      <c r="A42" s="163">
        <v>39</v>
      </c>
      <c r="B42" s="84">
        <v>61629</v>
      </c>
      <c r="C42" s="84">
        <v>62979</v>
      </c>
      <c r="D42" s="84">
        <v>68602</v>
      </c>
      <c r="F42" s="84">
        <v>60772</v>
      </c>
      <c r="G42" s="84">
        <v>62074</v>
      </c>
      <c r="H42" s="84">
        <v>66944</v>
      </c>
      <c r="J42" s="18">
        <v>68422</v>
      </c>
      <c r="K42" s="167">
        <v>67916</v>
      </c>
      <c r="L42" s="94">
        <v>68602</v>
      </c>
      <c r="M42" s="4"/>
      <c r="N42" s="90">
        <v>1957</v>
      </c>
      <c r="O42" s="18">
        <v>71349</v>
      </c>
      <c r="P42" s="4">
        <v>70573</v>
      </c>
      <c r="Q42" s="94">
        <v>70314</v>
      </c>
    </row>
    <row r="43" spans="1:17">
      <c r="A43" s="163">
        <v>40</v>
      </c>
      <c r="B43" s="84">
        <v>65215</v>
      </c>
      <c r="C43" s="84">
        <v>61195</v>
      </c>
      <c r="D43" s="84">
        <v>63657</v>
      </c>
      <c r="F43" s="84">
        <v>64126</v>
      </c>
      <c r="G43" s="84">
        <v>60895</v>
      </c>
      <c r="H43" s="84">
        <v>62120</v>
      </c>
      <c r="J43" s="18">
        <v>63426</v>
      </c>
      <c r="K43" s="167">
        <v>62979</v>
      </c>
      <c r="L43" s="94">
        <v>63657</v>
      </c>
      <c r="M43" s="4"/>
      <c r="N43" s="90">
        <v>1958</v>
      </c>
      <c r="O43" s="18">
        <v>73625</v>
      </c>
      <c r="P43" s="4">
        <v>73508</v>
      </c>
      <c r="Q43" s="94">
        <v>73082</v>
      </c>
    </row>
    <row r="44" spans="1:17">
      <c r="A44" s="163">
        <v>41</v>
      </c>
      <c r="B44" s="84">
        <v>65772</v>
      </c>
      <c r="C44" s="84">
        <v>64785</v>
      </c>
      <c r="D44" s="84">
        <v>61831</v>
      </c>
      <c r="F44" s="84">
        <v>64558</v>
      </c>
      <c r="G44" s="84">
        <v>64175</v>
      </c>
      <c r="H44" s="84">
        <v>60952</v>
      </c>
      <c r="J44" s="18">
        <v>61629</v>
      </c>
      <c r="K44" s="167">
        <v>61195</v>
      </c>
      <c r="L44" s="94">
        <v>61831</v>
      </c>
      <c r="M44" s="4"/>
      <c r="N44" s="90">
        <v>1959</v>
      </c>
      <c r="O44" s="18">
        <v>76093</v>
      </c>
      <c r="P44" s="4">
        <v>75534</v>
      </c>
      <c r="Q44" s="94">
        <v>75393</v>
      </c>
    </row>
    <row r="45" spans="1:17">
      <c r="A45" s="163">
        <v>42</v>
      </c>
      <c r="B45" s="84">
        <v>66594</v>
      </c>
      <c r="C45" s="84">
        <v>65391</v>
      </c>
      <c r="D45" s="84">
        <v>65410</v>
      </c>
      <c r="F45" s="84">
        <v>65486</v>
      </c>
      <c r="G45" s="84">
        <v>64675</v>
      </c>
      <c r="H45" s="84">
        <v>64225</v>
      </c>
      <c r="J45" s="18">
        <v>65215</v>
      </c>
      <c r="K45" s="167">
        <v>64785</v>
      </c>
      <c r="L45" s="94">
        <v>65410</v>
      </c>
      <c r="M45" s="4"/>
      <c r="N45" s="90">
        <v>1960</v>
      </c>
      <c r="O45" s="18">
        <v>77038</v>
      </c>
      <c r="P45" s="4">
        <v>76439</v>
      </c>
      <c r="Q45" s="94">
        <v>75982</v>
      </c>
    </row>
    <row r="46" spans="1:17">
      <c r="A46" s="163">
        <v>43</v>
      </c>
      <c r="B46" s="84">
        <v>70608</v>
      </c>
      <c r="C46" s="84">
        <v>66216</v>
      </c>
      <c r="D46" s="84">
        <v>65982</v>
      </c>
      <c r="F46" s="84">
        <v>69586</v>
      </c>
      <c r="G46" s="84">
        <v>65644</v>
      </c>
      <c r="H46" s="84">
        <v>64595</v>
      </c>
      <c r="J46" s="18">
        <v>65772</v>
      </c>
      <c r="K46" s="167">
        <v>65391</v>
      </c>
      <c r="L46" s="94">
        <v>65982</v>
      </c>
      <c r="M46" s="4"/>
      <c r="N46" s="90">
        <v>1961</v>
      </c>
      <c r="O46" s="18">
        <v>79331</v>
      </c>
      <c r="P46" s="4">
        <v>79347</v>
      </c>
      <c r="Q46" s="94">
        <v>78958</v>
      </c>
    </row>
    <row r="47" spans="1:17">
      <c r="A47" s="163">
        <v>44</v>
      </c>
      <c r="B47" s="84">
        <v>74752</v>
      </c>
      <c r="C47" s="84">
        <v>70243</v>
      </c>
      <c r="D47" s="84">
        <v>66803</v>
      </c>
      <c r="F47" s="84">
        <v>73882</v>
      </c>
      <c r="G47" s="84">
        <v>69644</v>
      </c>
      <c r="H47" s="84">
        <v>65630</v>
      </c>
      <c r="J47" s="18">
        <v>66594</v>
      </c>
      <c r="K47" s="167">
        <v>66216</v>
      </c>
      <c r="L47" s="94">
        <v>66803</v>
      </c>
      <c r="M47" s="4"/>
      <c r="N47" s="90">
        <v>1962</v>
      </c>
      <c r="O47" s="18">
        <v>81735</v>
      </c>
      <c r="P47" s="4">
        <v>80871</v>
      </c>
      <c r="Q47" s="94">
        <v>80609</v>
      </c>
    </row>
    <row r="48" spans="1:17">
      <c r="A48" s="163">
        <v>45</v>
      </c>
      <c r="B48" s="84">
        <v>78131</v>
      </c>
      <c r="C48" s="84">
        <v>74366</v>
      </c>
      <c r="D48" s="84">
        <v>70901</v>
      </c>
      <c r="F48" s="84">
        <v>76789</v>
      </c>
      <c r="G48" s="84">
        <v>73896</v>
      </c>
      <c r="H48" s="84">
        <v>69643</v>
      </c>
      <c r="J48" s="18">
        <v>70608</v>
      </c>
      <c r="K48" s="167">
        <v>70243</v>
      </c>
      <c r="L48" s="94">
        <v>70901</v>
      </c>
      <c r="M48" s="4"/>
      <c r="N48" s="90">
        <v>1963</v>
      </c>
      <c r="O48" s="18">
        <v>83238</v>
      </c>
      <c r="P48" s="4">
        <v>83494</v>
      </c>
      <c r="Q48" s="94">
        <v>83050</v>
      </c>
    </row>
    <row r="49" spans="1:17">
      <c r="A49" s="163">
        <v>46</v>
      </c>
      <c r="B49" s="84">
        <v>77197</v>
      </c>
      <c r="C49" s="84">
        <v>77655</v>
      </c>
      <c r="D49" s="84">
        <v>75045</v>
      </c>
      <c r="F49" s="84">
        <v>75703</v>
      </c>
      <c r="G49" s="84">
        <v>76713</v>
      </c>
      <c r="H49" s="84">
        <v>73805</v>
      </c>
      <c r="J49" s="18">
        <v>74752</v>
      </c>
      <c r="K49" s="167">
        <v>74366</v>
      </c>
      <c r="L49" s="94">
        <v>75045</v>
      </c>
      <c r="M49" s="4"/>
      <c r="N49" s="90">
        <v>1964</v>
      </c>
      <c r="O49" s="18">
        <v>84583</v>
      </c>
      <c r="P49" s="4">
        <v>83535</v>
      </c>
      <c r="Q49" s="94">
        <v>83256</v>
      </c>
    </row>
    <row r="50" spans="1:17">
      <c r="A50" s="163">
        <v>47</v>
      </c>
      <c r="B50" s="84">
        <v>79981</v>
      </c>
      <c r="C50" s="84">
        <v>76711</v>
      </c>
      <c r="D50" s="84">
        <v>78332</v>
      </c>
      <c r="F50" s="84">
        <v>78786</v>
      </c>
      <c r="G50" s="84">
        <v>75686</v>
      </c>
      <c r="H50" s="84">
        <v>76696</v>
      </c>
      <c r="J50" s="18">
        <v>78131</v>
      </c>
      <c r="K50" s="167">
        <v>77655</v>
      </c>
      <c r="L50" s="94">
        <v>78332</v>
      </c>
      <c r="M50" s="4"/>
      <c r="N50" s="90">
        <v>1965</v>
      </c>
      <c r="O50" s="18">
        <v>85122</v>
      </c>
      <c r="P50" s="4">
        <v>85445</v>
      </c>
      <c r="Q50" s="94">
        <v>84838</v>
      </c>
    </row>
    <row r="51" spans="1:17">
      <c r="A51" s="163">
        <v>48</v>
      </c>
      <c r="B51" s="84">
        <v>81241</v>
      </c>
      <c r="C51" s="84">
        <v>79584</v>
      </c>
      <c r="D51" s="84">
        <v>77431</v>
      </c>
      <c r="F51" s="84">
        <v>80211</v>
      </c>
      <c r="G51" s="84">
        <v>78705</v>
      </c>
      <c r="H51" s="84">
        <v>75548</v>
      </c>
      <c r="J51" s="18">
        <v>77197</v>
      </c>
      <c r="K51" s="167">
        <v>76711</v>
      </c>
      <c r="L51" s="94">
        <v>77431</v>
      </c>
      <c r="M51" s="4"/>
      <c r="N51" s="90">
        <v>1966</v>
      </c>
      <c r="O51" s="18">
        <v>83302</v>
      </c>
      <c r="P51" s="4">
        <v>81860</v>
      </c>
      <c r="Q51" s="94">
        <v>81445</v>
      </c>
    </row>
    <row r="52" spans="1:17">
      <c r="A52" s="163">
        <v>49</v>
      </c>
      <c r="B52" s="84">
        <v>81798</v>
      </c>
      <c r="C52" s="84">
        <v>80805</v>
      </c>
      <c r="D52" s="84">
        <v>80218</v>
      </c>
      <c r="F52" s="84">
        <v>80762</v>
      </c>
      <c r="G52" s="84">
        <v>80070</v>
      </c>
      <c r="H52" s="84">
        <v>78595</v>
      </c>
      <c r="J52" s="18">
        <v>79981</v>
      </c>
      <c r="K52" s="167">
        <v>79584</v>
      </c>
      <c r="L52" s="94">
        <v>80218</v>
      </c>
      <c r="M52" s="4"/>
      <c r="N52" s="90">
        <v>1967</v>
      </c>
      <c r="O52" s="18">
        <v>81798</v>
      </c>
      <c r="P52" s="4">
        <v>84251</v>
      </c>
      <c r="Q52" s="94">
        <v>83361</v>
      </c>
    </row>
    <row r="53" spans="1:17">
      <c r="A53" s="163">
        <v>50</v>
      </c>
      <c r="B53" s="84">
        <v>83302</v>
      </c>
      <c r="C53" s="84">
        <v>84251</v>
      </c>
      <c r="D53" s="84">
        <v>82187</v>
      </c>
      <c r="F53" s="84">
        <v>80186</v>
      </c>
      <c r="G53" s="84">
        <v>80731</v>
      </c>
      <c r="H53" s="84">
        <v>79961</v>
      </c>
      <c r="J53" s="18">
        <v>81241</v>
      </c>
      <c r="K53" s="167">
        <v>80805</v>
      </c>
      <c r="L53" s="94">
        <v>82187</v>
      </c>
      <c r="M53" s="4"/>
      <c r="N53" s="90">
        <v>1968</v>
      </c>
      <c r="O53" s="18">
        <v>81241</v>
      </c>
      <c r="P53" s="4">
        <v>80805</v>
      </c>
      <c r="Q53" s="94">
        <v>82187</v>
      </c>
    </row>
    <row r="54" spans="1:17">
      <c r="A54" s="163">
        <v>51</v>
      </c>
      <c r="B54" s="84">
        <v>85122</v>
      </c>
      <c r="C54" s="84">
        <v>81860</v>
      </c>
      <c r="D54" s="84">
        <v>83361</v>
      </c>
      <c r="F54" s="84">
        <v>83067</v>
      </c>
      <c r="G54" s="84">
        <v>80065</v>
      </c>
      <c r="H54" s="84">
        <v>80572</v>
      </c>
      <c r="J54" s="18">
        <v>81798</v>
      </c>
      <c r="K54" s="167">
        <v>84251</v>
      </c>
      <c r="L54" s="94">
        <v>83361</v>
      </c>
      <c r="M54" s="4"/>
      <c r="N54" s="90">
        <v>1969</v>
      </c>
      <c r="O54" s="18">
        <v>79981</v>
      </c>
      <c r="P54" s="4">
        <v>79584</v>
      </c>
      <c r="Q54" s="94">
        <v>80218</v>
      </c>
    </row>
    <row r="55" spans="1:17">
      <c r="A55" s="163">
        <v>52</v>
      </c>
      <c r="B55" s="84">
        <v>84583</v>
      </c>
      <c r="C55" s="84">
        <v>85445</v>
      </c>
      <c r="D55" s="84">
        <v>81445</v>
      </c>
      <c r="F55" s="84">
        <v>81988</v>
      </c>
      <c r="G55" s="84">
        <v>82909</v>
      </c>
      <c r="H55" s="84">
        <v>79878</v>
      </c>
      <c r="J55" s="18">
        <v>83302</v>
      </c>
      <c r="K55" s="167">
        <v>81860</v>
      </c>
      <c r="L55" s="94">
        <v>81445</v>
      </c>
      <c r="M55" s="4"/>
      <c r="N55" s="90">
        <v>1970</v>
      </c>
      <c r="O55" s="18">
        <v>77197</v>
      </c>
      <c r="P55" s="4">
        <v>76711</v>
      </c>
      <c r="Q55" s="94">
        <v>77431</v>
      </c>
    </row>
    <row r="56" spans="1:17">
      <c r="A56" s="163">
        <v>53</v>
      </c>
      <c r="B56" s="84">
        <v>83238</v>
      </c>
      <c r="C56" s="84">
        <v>83535</v>
      </c>
      <c r="D56" s="84">
        <v>84838</v>
      </c>
      <c r="F56" s="84">
        <v>81648</v>
      </c>
      <c r="G56" s="84">
        <v>81817</v>
      </c>
      <c r="H56" s="84">
        <v>82671</v>
      </c>
      <c r="J56" s="18">
        <v>85122</v>
      </c>
      <c r="K56" s="167">
        <v>85445</v>
      </c>
      <c r="L56" s="94">
        <v>84838</v>
      </c>
      <c r="M56" s="4"/>
      <c r="N56" s="90">
        <v>1971</v>
      </c>
      <c r="O56" s="18">
        <v>78131</v>
      </c>
      <c r="P56" s="4">
        <v>77655</v>
      </c>
      <c r="Q56" s="94">
        <v>78332</v>
      </c>
    </row>
    <row r="57" spans="1:17">
      <c r="A57" s="163">
        <v>54</v>
      </c>
      <c r="B57" s="84">
        <v>81735</v>
      </c>
      <c r="C57" s="84">
        <v>83494</v>
      </c>
      <c r="D57" s="84">
        <v>83256</v>
      </c>
      <c r="F57" s="84">
        <v>79802</v>
      </c>
      <c r="G57" s="84">
        <v>81527</v>
      </c>
      <c r="H57" s="84">
        <v>81605</v>
      </c>
      <c r="J57" s="18">
        <v>84583</v>
      </c>
      <c r="K57" s="167">
        <v>83535</v>
      </c>
      <c r="L57" s="94">
        <v>83256</v>
      </c>
      <c r="M57" s="4"/>
      <c r="N57" s="90">
        <v>1972</v>
      </c>
      <c r="O57" s="18">
        <v>74752</v>
      </c>
      <c r="P57" s="4">
        <v>74366</v>
      </c>
      <c r="Q57" s="94">
        <v>75045</v>
      </c>
    </row>
    <row r="58" spans="1:17">
      <c r="A58" s="163">
        <v>55</v>
      </c>
      <c r="B58" s="84">
        <v>79331</v>
      </c>
      <c r="C58" s="84">
        <v>80871</v>
      </c>
      <c r="D58" s="84">
        <v>83050</v>
      </c>
      <c r="F58" s="84">
        <v>77970</v>
      </c>
      <c r="G58" s="84">
        <v>79580</v>
      </c>
      <c r="H58" s="84">
        <v>81321</v>
      </c>
      <c r="J58" s="18">
        <v>83238</v>
      </c>
      <c r="K58" s="167">
        <v>83494</v>
      </c>
      <c r="L58" s="94">
        <v>83050</v>
      </c>
      <c r="M58" s="4"/>
      <c r="N58" s="90">
        <v>1973</v>
      </c>
      <c r="O58" s="18">
        <v>70608</v>
      </c>
      <c r="P58" s="4">
        <v>70243</v>
      </c>
      <c r="Q58" s="94">
        <v>70901</v>
      </c>
    </row>
    <row r="59" spans="1:17">
      <c r="A59" s="163">
        <v>56</v>
      </c>
      <c r="B59" s="84">
        <v>77038</v>
      </c>
      <c r="C59" s="84">
        <v>79347</v>
      </c>
      <c r="D59" s="84">
        <v>80609</v>
      </c>
      <c r="F59" s="84">
        <v>75289</v>
      </c>
      <c r="G59" s="84">
        <v>77724</v>
      </c>
      <c r="H59" s="84">
        <v>79351</v>
      </c>
      <c r="J59" s="18">
        <v>81735</v>
      </c>
      <c r="K59" s="167">
        <v>80871</v>
      </c>
      <c r="L59" s="94">
        <v>80609</v>
      </c>
      <c r="M59" s="4"/>
      <c r="N59" s="90">
        <v>1974</v>
      </c>
      <c r="O59" s="18">
        <v>66594</v>
      </c>
      <c r="P59" s="4">
        <v>66216</v>
      </c>
      <c r="Q59" s="94">
        <v>66803</v>
      </c>
    </row>
    <row r="60" spans="1:17">
      <c r="A60" s="163">
        <v>57</v>
      </c>
      <c r="B60" s="84">
        <v>76093</v>
      </c>
      <c r="C60" s="84">
        <v>76439</v>
      </c>
      <c r="D60" s="84">
        <v>78958</v>
      </c>
      <c r="F60" s="84">
        <v>74614</v>
      </c>
      <c r="G60" s="84">
        <v>75091</v>
      </c>
      <c r="H60" s="84">
        <v>77374</v>
      </c>
      <c r="J60" s="18">
        <v>79331</v>
      </c>
      <c r="K60" s="167">
        <v>79347</v>
      </c>
      <c r="L60" s="94">
        <v>78958</v>
      </c>
      <c r="M60" s="4"/>
      <c r="N60" s="90">
        <v>1975</v>
      </c>
      <c r="O60" s="18">
        <v>65772</v>
      </c>
      <c r="P60" s="4">
        <v>65391</v>
      </c>
      <c r="Q60" s="94">
        <v>65982</v>
      </c>
    </row>
    <row r="61" spans="1:17">
      <c r="A61" s="163">
        <v>58</v>
      </c>
      <c r="B61" s="84">
        <v>73625</v>
      </c>
      <c r="C61" s="84">
        <v>75534</v>
      </c>
      <c r="D61" s="84">
        <v>75982</v>
      </c>
      <c r="F61" s="84">
        <v>72473</v>
      </c>
      <c r="G61" s="84">
        <v>74304</v>
      </c>
      <c r="H61" s="84">
        <v>74742</v>
      </c>
      <c r="J61" s="18">
        <v>77038</v>
      </c>
      <c r="K61" s="167">
        <v>76439</v>
      </c>
      <c r="L61" s="94">
        <v>75982</v>
      </c>
      <c r="M61" s="4"/>
      <c r="N61" s="90">
        <v>1976</v>
      </c>
      <c r="O61" s="18">
        <v>65215</v>
      </c>
      <c r="P61" s="4">
        <v>64785</v>
      </c>
      <c r="Q61" s="94">
        <v>65410</v>
      </c>
    </row>
    <row r="62" spans="1:17">
      <c r="A62" s="163">
        <v>59</v>
      </c>
      <c r="B62" s="84">
        <v>71349</v>
      </c>
      <c r="C62" s="84">
        <v>73508</v>
      </c>
      <c r="D62" s="84">
        <v>75393</v>
      </c>
      <c r="F62" s="84">
        <v>70475</v>
      </c>
      <c r="G62" s="84">
        <v>72187</v>
      </c>
      <c r="H62" s="84">
        <v>73872</v>
      </c>
      <c r="J62" s="18">
        <v>76093</v>
      </c>
      <c r="K62" s="167">
        <v>75534</v>
      </c>
      <c r="L62" s="94">
        <v>75393</v>
      </c>
      <c r="M62" s="4"/>
      <c r="N62" s="90">
        <v>1977</v>
      </c>
      <c r="O62" s="18">
        <v>61629</v>
      </c>
      <c r="P62" s="4">
        <v>61195</v>
      </c>
      <c r="Q62" s="94">
        <v>61831</v>
      </c>
    </row>
    <row r="63" spans="1:17">
      <c r="A63" s="163">
        <v>60</v>
      </c>
      <c r="B63" s="84">
        <v>68857</v>
      </c>
      <c r="C63" s="84">
        <v>70573</v>
      </c>
      <c r="D63" s="84">
        <v>73082</v>
      </c>
      <c r="F63" s="84">
        <v>68252</v>
      </c>
      <c r="G63" s="84">
        <v>70127</v>
      </c>
      <c r="H63" s="84">
        <v>71830</v>
      </c>
      <c r="J63" s="18">
        <v>73625</v>
      </c>
      <c r="K63" s="167">
        <v>73508</v>
      </c>
      <c r="L63" s="94">
        <v>73082</v>
      </c>
      <c r="M63" s="4"/>
      <c r="N63" s="90">
        <v>1978</v>
      </c>
      <c r="O63" s="18">
        <v>63426</v>
      </c>
      <c r="P63" s="4">
        <v>62979</v>
      </c>
      <c r="Q63" s="94">
        <v>63657</v>
      </c>
    </row>
    <row r="64" spans="1:17">
      <c r="A64" s="163">
        <v>61</v>
      </c>
      <c r="B64" s="84">
        <v>66075</v>
      </c>
      <c r="C64" s="84">
        <v>68745</v>
      </c>
      <c r="D64" s="84">
        <v>70314</v>
      </c>
      <c r="F64" s="84">
        <v>65332</v>
      </c>
      <c r="G64" s="84">
        <v>67858</v>
      </c>
      <c r="H64" s="84">
        <v>69664</v>
      </c>
      <c r="J64" s="18">
        <v>71349</v>
      </c>
      <c r="K64" s="167">
        <v>70573</v>
      </c>
      <c r="L64" s="94">
        <v>70314</v>
      </c>
      <c r="M64" s="4"/>
      <c r="N64" s="90">
        <v>1979</v>
      </c>
      <c r="O64" s="18">
        <v>68422</v>
      </c>
      <c r="P64" s="4">
        <v>67916</v>
      </c>
      <c r="Q64" s="94">
        <v>68602</v>
      </c>
    </row>
    <row r="65" spans="1:17">
      <c r="A65" s="163">
        <v>62</v>
      </c>
      <c r="B65" s="84">
        <v>64785</v>
      </c>
      <c r="C65" s="84">
        <v>65352</v>
      </c>
      <c r="D65" s="84">
        <v>68210</v>
      </c>
      <c r="F65" s="84">
        <v>64365</v>
      </c>
      <c r="G65" s="84">
        <v>64843</v>
      </c>
      <c r="H65" s="84">
        <v>67359</v>
      </c>
      <c r="J65" s="18">
        <v>68857</v>
      </c>
      <c r="K65" s="167">
        <v>68745</v>
      </c>
      <c r="L65" s="94">
        <v>68210</v>
      </c>
      <c r="M65" s="4"/>
      <c r="N65" s="90">
        <v>1980</v>
      </c>
      <c r="O65" s="18">
        <v>70867</v>
      </c>
      <c r="P65" s="4">
        <v>70250</v>
      </c>
      <c r="Q65" s="94">
        <v>71028</v>
      </c>
    </row>
    <row r="66" spans="1:17">
      <c r="A66" s="163">
        <v>63</v>
      </c>
      <c r="B66" s="84">
        <v>63130</v>
      </c>
      <c r="C66" s="84">
        <v>64380</v>
      </c>
      <c r="D66" s="84">
        <v>64813</v>
      </c>
      <c r="F66" s="84">
        <v>62976</v>
      </c>
      <c r="G66" s="84">
        <v>63803</v>
      </c>
      <c r="H66" s="84">
        <v>64232</v>
      </c>
      <c r="J66" s="18">
        <v>66075</v>
      </c>
      <c r="K66" s="167">
        <v>65352</v>
      </c>
      <c r="L66" s="94">
        <v>64813</v>
      </c>
      <c r="M66" s="4"/>
      <c r="N66" s="90">
        <v>1981</v>
      </c>
      <c r="O66" s="18">
        <v>72333</v>
      </c>
      <c r="P66" s="4">
        <v>71622</v>
      </c>
      <c r="Q66" s="94">
        <v>72411</v>
      </c>
    </row>
    <row r="67" spans="1:17">
      <c r="A67" s="163">
        <v>64</v>
      </c>
      <c r="B67" s="84">
        <v>60439</v>
      </c>
      <c r="C67" s="84">
        <v>62547</v>
      </c>
      <c r="D67" s="84">
        <v>63775</v>
      </c>
      <c r="F67" s="84">
        <v>60627</v>
      </c>
      <c r="G67" s="84">
        <v>62380</v>
      </c>
      <c r="H67" s="84">
        <v>63221</v>
      </c>
      <c r="J67" s="18">
        <v>64785</v>
      </c>
      <c r="K67" s="167">
        <v>64380</v>
      </c>
      <c r="L67" s="94">
        <v>63775</v>
      </c>
      <c r="M67" s="4"/>
      <c r="N67" s="90">
        <v>1982</v>
      </c>
      <c r="O67" s="18">
        <v>71740</v>
      </c>
      <c r="P67" s="4">
        <v>71054</v>
      </c>
      <c r="Q67" s="94">
        <v>71938</v>
      </c>
    </row>
    <row r="68" spans="1:17">
      <c r="A68" s="163">
        <v>65</v>
      </c>
      <c r="B68" s="84">
        <v>60458</v>
      </c>
      <c r="C68" s="84">
        <v>60044</v>
      </c>
      <c r="D68" s="84">
        <v>61848</v>
      </c>
      <c r="F68" s="84">
        <v>61076</v>
      </c>
      <c r="G68" s="84">
        <v>60019</v>
      </c>
      <c r="H68" s="84">
        <v>61710</v>
      </c>
      <c r="J68" s="18">
        <v>63130</v>
      </c>
      <c r="K68" s="167">
        <v>62547</v>
      </c>
      <c r="L68" s="94">
        <v>61848</v>
      </c>
      <c r="M68" s="4"/>
      <c r="N68" s="90">
        <v>1983</v>
      </c>
      <c r="O68" s="18">
        <v>71226</v>
      </c>
      <c r="P68" s="4">
        <v>70526</v>
      </c>
      <c r="Q68" s="94">
        <v>71460</v>
      </c>
    </row>
    <row r="69" spans="1:17">
      <c r="A69" s="163">
        <v>66</v>
      </c>
      <c r="B69" s="84">
        <v>59975</v>
      </c>
      <c r="C69" s="84">
        <v>60017</v>
      </c>
      <c r="D69" s="84">
        <v>59257</v>
      </c>
      <c r="F69" s="84">
        <v>61082</v>
      </c>
      <c r="G69" s="84">
        <v>60326</v>
      </c>
      <c r="H69" s="84">
        <v>59315</v>
      </c>
      <c r="J69" s="18">
        <v>60439</v>
      </c>
      <c r="K69" s="167">
        <v>60044</v>
      </c>
      <c r="L69" s="94">
        <v>59257</v>
      </c>
      <c r="M69" s="4"/>
      <c r="N69" s="90">
        <v>1984</v>
      </c>
      <c r="O69" s="18">
        <v>71445</v>
      </c>
      <c r="P69" s="4">
        <v>69638</v>
      </c>
      <c r="Q69" s="94">
        <v>70553</v>
      </c>
    </row>
    <row r="70" spans="1:17">
      <c r="A70" s="163">
        <v>67</v>
      </c>
      <c r="B70" s="84">
        <v>61289</v>
      </c>
      <c r="C70" s="84">
        <v>59851</v>
      </c>
      <c r="D70" s="84">
        <v>58923</v>
      </c>
      <c r="F70" s="84">
        <v>62320</v>
      </c>
      <c r="G70" s="84">
        <v>60324</v>
      </c>
      <c r="H70" s="84">
        <v>59478</v>
      </c>
      <c r="J70" s="18">
        <v>60458</v>
      </c>
      <c r="K70" s="167">
        <v>60017</v>
      </c>
      <c r="L70" s="94">
        <v>58923</v>
      </c>
      <c r="M70" s="4"/>
      <c r="N70" s="90">
        <v>1985</v>
      </c>
      <c r="O70" s="18">
        <v>73325</v>
      </c>
      <c r="P70" s="4">
        <v>73004</v>
      </c>
      <c r="Q70" s="94">
        <v>72488</v>
      </c>
    </row>
    <row r="71" spans="1:17">
      <c r="A71" s="163">
        <v>68</v>
      </c>
      <c r="B71" s="84">
        <v>63176</v>
      </c>
      <c r="C71" s="84">
        <v>60814</v>
      </c>
      <c r="D71" s="84">
        <v>58596</v>
      </c>
      <c r="F71" s="84">
        <v>64019</v>
      </c>
      <c r="G71" s="84">
        <v>61432</v>
      </c>
      <c r="H71" s="84">
        <v>59481</v>
      </c>
      <c r="J71" s="18">
        <v>59975</v>
      </c>
      <c r="K71" s="167">
        <v>59851</v>
      </c>
      <c r="L71" s="94">
        <v>58596</v>
      </c>
      <c r="M71" s="4"/>
      <c r="N71" s="90">
        <v>1986</v>
      </c>
      <c r="O71" s="18">
        <v>73570</v>
      </c>
      <c r="P71" s="4">
        <v>73037</v>
      </c>
      <c r="Q71" s="94">
        <v>74155</v>
      </c>
    </row>
    <row r="72" spans="1:17">
      <c r="A72" s="163">
        <v>69</v>
      </c>
      <c r="B72" s="84">
        <v>68030</v>
      </c>
      <c r="C72" s="84">
        <v>62638</v>
      </c>
      <c r="D72" s="84">
        <v>59465</v>
      </c>
      <c r="F72" s="84">
        <v>69027</v>
      </c>
      <c r="G72" s="84">
        <v>62965</v>
      </c>
      <c r="H72" s="84">
        <v>60429</v>
      </c>
      <c r="J72" s="18">
        <v>61289</v>
      </c>
      <c r="K72" s="167">
        <v>60814</v>
      </c>
      <c r="L72" s="94">
        <v>59465</v>
      </c>
      <c r="M72" s="4"/>
      <c r="N72" s="90">
        <v>1987</v>
      </c>
      <c r="O72" s="18">
        <v>73864</v>
      </c>
      <c r="P72" s="4">
        <v>73553</v>
      </c>
      <c r="Q72" s="94">
        <v>74642</v>
      </c>
    </row>
    <row r="73" spans="1:17">
      <c r="A73" s="163">
        <v>70</v>
      </c>
      <c r="B73" s="84">
        <v>50568</v>
      </c>
      <c r="C73" s="84">
        <v>67126</v>
      </c>
      <c r="D73" s="84">
        <v>61180</v>
      </c>
      <c r="F73" s="84">
        <v>51771</v>
      </c>
      <c r="G73" s="84">
        <v>67803</v>
      </c>
      <c r="H73" s="84">
        <v>61782</v>
      </c>
      <c r="J73" s="18">
        <v>63176</v>
      </c>
      <c r="K73" s="167">
        <v>62638</v>
      </c>
      <c r="L73" s="94">
        <v>61180</v>
      </c>
      <c r="M73" s="4"/>
      <c r="N73" s="90">
        <v>1988</v>
      </c>
      <c r="O73" s="18">
        <v>74612</v>
      </c>
      <c r="P73" s="4">
        <v>74373</v>
      </c>
      <c r="Q73" s="94">
        <v>75521</v>
      </c>
    </row>
    <row r="74" spans="1:17">
      <c r="A74" s="163">
        <v>71</v>
      </c>
      <c r="B74" s="84">
        <v>47566</v>
      </c>
      <c r="C74" s="84">
        <v>49864</v>
      </c>
      <c r="D74" s="84">
        <v>65568</v>
      </c>
      <c r="F74" s="84">
        <v>48550</v>
      </c>
      <c r="G74" s="84">
        <v>50692</v>
      </c>
      <c r="H74" s="84">
        <v>66483</v>
      </c>
      <c r="J74" s="18">
        <v>68030</v>
      </c>
      <c r="K74" s="167">
        <v>67126</v>
      </c>
      <c r="L74" s="94">
        <v>65568</v>
      </c>
      <c r="M74" s="4"/>
      <c r="N74" s="90">
        <v>1989</v>
      </c>
      <c r="O74" s="18">
        <v>72876</v>
      </c>
      <c r="P74" s="4">
        <v>72661</v>
      </c>
      <c r="Q74" s="94">
        <v>73658</v>
      </c>
    </row>
    <row r="75" spans="1:17">
      <c r="A75" s="163">
        <v>72</v>
      </c>
      <c r="B75" s="84">
        <v>48161</v>
      </c>
      <c r="C75" s="84">
        <v>46719</v>
      </c>
      <c r="D75" s="84">
        <v>48533</v>
      </c>
      <c r="F75" s="84">
        <v>49278</v>
      </c>
      <c r="G75" s="84">
        <v>47498</v>
      </c>
      <c r="H75" s="84">
        <v>49554</v>
      </c>
      <c r="J75" s="18">
        <v>50568</v>
      </c>
      <c r="K75" s="167">
        <v>49864</v>
      </c>
      <c r="L75" s="94">
        <v>48533</v>
      </c>
      <c r="M75" s="4"/>
      <c r="N75" s="90">
        <v>1990</v>
      </c>
      <c r="O75" s="18">
        <v>73165</v>
      </c>
      <c r="P75" s="4">
        <v>72947</v>
      </c>
      <c r="Q75" s="94">
        <v>73895</v>
      </c>
    </row>
    <row r="76" spans="1:17">
      <c r="A76" s="163">
        <v>73</v>
      </c>
      <c r="B76" s="84">
        <v>46002</v>
      </c>
      <c r="C76" s="84">
        <v>47336</v>
      </c>
      <c r="D76" s="84">
        <v>45490</v>
      </c>
      <c r="F76" s="84">
        <v>46793</v>
      </c>
      <c r="G76" s="84">
        <v>48083</v>
      </c>
      <c r="H76" s="84">
        <v>46406</v>
      </c>
      <c r="J76" s="18">
        <v>47566</v>
      </c>
      <c r="K76" s="167">
        <v>46719</v>
      </c>
      <c r="L76" s="94">
        <v>45490</v>
      </c>
      <c r="M76" s="4"/>
      <c r="N76" s="90">
        <v>1991</v>
      </c>
      <c r="O76" s="18">
        <v>75594</v>
      </c>
      <c r="P76" s="4">
        <v>75385</v>
      </c>
      <c r="Q76" s="94">
        <v>76085</v>
      </c>
    </row>
    <row r="77" spans="1:17">
      <c r="A77" s="163">
        <v>74</v>
      </c>
      <c r="B77" s="84">
        <v>41711</v>
      </c>
      <c r="C77" s="84">
        <v>44851</v>
      </c>
      <c r="D77" s="84">
        <v>45810</v>
      </c>
      <c r="F77" s="84">
        <v>42627</v>
      </c>
      <c r="G77" s="84">
        <v>45454</v>
      </c>
      <c r="H77" s="84">
        <v>46740</v>
      </c>
      <c r="J77" s="18">
        <v>48161</v>
      </c>
      <c r="K77" s="167">
        <v>47336</v>
      </c>
      <c r="L77" s="94">
        <v>45810</v>
      </c>
      <c r="M77" s="4"/>
      <c r="N77" s="90">
        <v>1992</v>
      </c>
      <c r="O77" s="18">
        <v>75984</v>
      </c>
      <c r="P77" s="4">
        <v>75816</v>
      </c>
      <c r="Q77" s="94">
        <v>76167</v>
      </c>
    </row>
    <row r="78" spans="1:17">
      <c r="A78" s="163">
        <v>75</v>
      </c>
      <c r="B78" s="84">
        <v>38252</v>
      </c>
      <c r="C78" s="84">
        <v>40661</v>
      </c>
      <c r="D78" s="84">
        <v>43317</v>
      </c>
      <c r="F78" s="84">
        <v>39132</v>
      </c>
      <c r="G78" s="84">
        <v>41333</v>
      </c>
      <c r="H78" s="84">
        <v>44032</v>
      </c>
      <c r="J78" s="18">
        <v>46002</v>
      </c>
      <c r="K78" s="167">
        <v>44851</v>
      </c>
      <c r="L78" s="94">
        <v>43317</v>
      </c>
      <c r="M78" s="4"/>
      <c r="N78" s="90">
        <v>1993</v>
      </c>
      <c r="O78" s="18">
        <v>73733</v>
      </c>
      <c r="P78" s="4">
        <v>74101</v>
      </c>
      <c r="Q78" s="94">
        <v>74199</v>
      </c>
    </row>
    <row r="79" spans="1:17">
      <c r="A79" s="163">
        <v>76</v>
      </c>
      <c r="B79" s="84">
        <v>38412</v>
      </c>
      <c r="C79" s="84">
        <v>36950</v>
      </c>
      <c r="D79" s="84">
        <v>39066</v>
      </c>
      <c r="F79" s="84">
        <v>39436</v>
      </c>
      <c r="G79" s="84">
        <v>37747</v>
      </c>
      <c r="H79" s="84">
        <v>39818</v>
      </c>
      <c r="J79" s="18">
        <v>41711</v>
      </c>
      <c r="K79" s="167">
        <v>40661</v>
      </c>
      <c r="L79" s="94">
        <v>39066</v>
      </c>
      <c r="M79" s="4"/>
      <c r="N79" s="90">
        <v>1994</v>
      </c>
      <c r="O79" s="18">
        <v>72840</v>
      </c>
      <c r="P79" s="4">
        <v>73473</v>
      </c>
      <c r="Q79" s="94">
        <v>74202</v>
      </c>
    </row>
    <row r="80" spans="1:17">
      <c r="A80" s="163">
        <v>77</v>
      </c>
      <c r="B80" s="84">
        <v>37071</v>
      </c>
      <c r="C80" s="84">
        <v>37021</v>
      </c>
      <c r="D80" s="84">
        <v>35393</v>
      </c>
      <c r="F80" s="84">
        <v>37987</v>
      </c>
      <c r="G80" s="84">
        <v>37972</v>
      </c>
      <c r="H80" s="84">
        <v>36270</v>
      </c>
      <c r="J80" s="18">
        <v>38252</v>
      </c>
      <c r="K80" s="167">
        <v>36950</v>
      </c>
      <c r="L80" s="94">
        <v>35393</v>
      </c>
      <c r="M80" s="4"/>
      <c r="N80" s="90">
        <v>1995</v>
      </c>
      <c r="O80" s="18">
        <v>69221</v>
      </c>
      <c r="P80" s="4">
        <v>71097</v>
      </c>
      <c r="Q80" s="94">
        <v>72750</v>
      </c>
    </row>
    <row r="81" spans="1:17">
      <c r="A81" s="163">
        <v>78</v>
      </c>
      <c r="B81" s="84">
        <v>35733</v>
      </c>
      <c r="C81" s="84">
        <v>35649</v>
      </c>
      <c r="D81" s="84">
        <v>35349</v>
      </c>
      <c r="F81" s="84">
        <v>36463</v>
      </c>
      <c r="G81" s="84">
        <v>36431</v>
      </c>
      <c r="H81" s="84">
        <v>36307</v>
      </c>
      <c r="J81" s="18">
        <v>38412</v>
      </c>
      <c r="K81" s="167">
        <v>37021</v>
      </c>
      <c r="L81" s="94">
        <v>35349</v>
      </c>
      <c r="M81" s="4"/>
      <c r="N81" s="90">
        <v>1996</v>
      </c>
      <c r="O81" s="18">
        <v>66451</v>
      </c>
      <c r="P81" s="4">
        <v>67801</v>
      </c>
      <c r="Q81" s="94">
        <v>70986</v>
      </c>
    </row>
    <row r="82" spans="1:17">
      <c r="A82" s="163">
        <v>79</v>
      </c>
      <c r="B82" s="84">
        <v>32950</v>
      </c>
      <c r="C82" s="84">
        <v>34172</v>
      </c>
      <c r="D82" s="84">
        <v>33880</v>
      </c>
      <c r="F82" s="84">
        <v>33828</v>
      </c>
      <c r="G82" s="84">
        <v>34779</v>
      </c>
      <c r="H82" s="84">
        <v>34675</v>
      </c>
      <c r="J82" s="18">
        <v>37071</v>
      </c>
      <c r="K82" s="167">
        <v>35649</v>
      </c>
      <c r="L82" s="94">
        <v>33880</v>
      </c>
      <c r="M82" s="4"/>
      <c r="N82" s="90">
        <v>1997</v>
      </c>
      <c r="O82" s="18">
        <v>65810</v>
      </c>
      <c r="P82" s="4">
        <v>67873</v>
      </c>
      <c r="Q82" s="94">
        <v>70360</v>
      </c>
    </row>
    <row r="83" spans="1:17">
      <c r="A83" s="163">
        <v>80</v>
      </c>
      <c r="B83" s="84">
        <v>31068</v>
      </c>
      <c r="C83" s="84">
        <v>31433</v>
      </c>
      <c r="D83" s="84">
        <v>32340</v>
      </c>
      <c r="F83" s="84">
        <v>31999</v>
      </c>
      <c r="G83" s="84">
        <v>32213</v>
      </c>
      <c r="H83" s="84">
        <v>32934</v>
      </c>
      <c r="J83" s="18">
        <v>35733</v>
      </c>
      <c r="K83" s="167">
        <v>34172</v>
      </c>
      <c r="L83" s="94">
        <v>32340</v>
      </c>
      <c r="M83" s="4"/>
      <c r="N83" s="90">
        <v>1998</v>
      </c>
      <c r="O83" s="18">
        <v>60006</v>
      </c>
      <c r="P83" s="4">
        <v>64109</v>
      </c>
      <c r="Q83" s="94">
        <v>66981</v>
      </c>
    </row>
    <row r="84" spans="1:17">
      <c r="A84" s="163">
        <v>81</v>
      </c>
      <c r="B84" s="84">
        <v>28732</v>
      </c>
      <c r="C84" s="84">
        <v>29384</v>
      </c>
      <c r="D84" s="84">
        <v>29502</v>
      </c>
      <c r="F84" s="84">
        <v>29683</v>
      </c>
      <c r="G84" s="84">
        <v>30161</v>
      </c>
      <c r="H84" s="84">
        <v>30268</v>
      </c>
      <c r="J84" s="18">
        <v>32950</v>
      </c>
      <c r="K84" s="167">
        <v>31433</v>
      </c>
      <c r="L84" s="94">
        <v>29502</v>
      </c>
      <c r="M84" s="4"/>
      <c r="N84" s="90">
        <v>1999</v>
      </c>
      <c r="O84" s="18">
        <v>57883</v>
      </c>
      <c r="P84" s="4">
        <v>59147</v>
      </c>
      <c r="Q84" s="94">
        <v>64277</v>
      </c>
    </row>
    <row r="85" spans="1:17">
      <c r="A85" s="163">
        <v>82</v>
      </c>
      <c r="B85" s="84">
        <v>26210</v>
      </c>
      <c r="C85" s="84">
        <v>26995</v>
      </c>
      <c r="D85" s="84">
        <v>27351</v>
      </c>
      <c r="F85" s="84">
        <v>27085</v>
      </c>
      <c r="G85" s="84">
        <v>27831</v>
      </c>
      <c r="H85" s="84">
        <v>28137</v>
      </c>
      <c r="J85" s="18">
        <v>31068</v>
      </c>
      <c r="K85" s="167">
        <v>29384</v>
      </c>
      <c r="L85" s="94">
        <v>27351</v>
      </c>
      <c r="M85" s="4"/>
      <c r="N85" s="90">
        <v>2000</v>
      </c>
      <c r="O85" s="18">
        <v>56104</v>
      </c>
      <c r="P85" s="4">
        <v>56106</v>
      </c>
      <c r="Q85" s="94">
        <v>57742</v>
      </c>
    </row>
    <row r="86" spans="1:17">
      <c r="A86" s="163">
        <v>83</v>
      </c>
      <c r="B86" s="84">
        <v>23986</v>
      </c>
      <c r="C86" s="84">
        <v>24357</v>
      </c>
      <c r="D86" s="84">
        <v>25052</v>
      </c>
      <c r="F86" s="84">
        <v>24519</v>
      </c>
      <c r="G86" s="84">
        <v>25138</v>
      </c>
      <c r="H86" s="84">
        <v>25872</v>
      </c>
      <c r="J86" s="18">
        <v>28732</v>
      </c>
      <c r="K86" s="167">
        <v>26995</v>
      </c>
      <c r="L86" s="94">
        <v>25052</v>
      </c>
      <c r="M86" s="4"/>
      <c r="N86" s="90">
        <v>2001</v>
      </c>
      <c r="O86" s="18">
        <v>55109</v>
      </c>
      <c r="P86" s="4">
        <v>55247</v>
      </c>
      <c r="Q86" s="94">
        <v>55395</v>
      </c>
    </row>
    <row r="87" spans="1:17">
      <c r="A87" s="163">
        <v>84</v>
      </c>
      <c r="B87" s="84">
        <v>22376</v>
      </c>
      <c r="C87" s="84">
        <v>22073</v>
      </c>
      <c r="D87" s="84">
        <v>22302</v>
      </c>
      <c r="F87" s="84">
        <v>23132</v>
      </c>
      <c r="G87" s="84">
        <v>22550</v>
      </c>
      <c r="H87" s="84">
        <v>23047</v>
      </c>
      <c r="J87" s="18">
        <v>26210</v>
      </c>
      <c r="K87" s="167">
        <v>24357</v>
      </c>
      <c r="L87" s="94">
        <v>22302</v>
      </c>
      <c r="M87" s="4"/>
      <c r="N87" s="90">
        <v>2002</v>
      </c>
      <c r="O87" s="18">
        <v>53244</v>
      </c>
      <c r="P87" s="4">
        <v>53475</v>
      </c>
      <c r="Q87" s="94">
        <v>53794</v>
      </c>
    </row>
    <row r="88" spans="1:17">
      <c r="A88" s="163">
        <v>85</v>
      </c>
      <c r="B88" s="84">
        <v>20003</v>
      </c>
      <c r="C88" s="84">
        <v>20474</v>
      </c>
      <c r="D88" s="84">
        <v>20129</v>
      </c>
      <c r="F88" s="84">
        <v>20572</v>
      </c>
      <c r="G88" s="84">
        <v>21129</v>
      </c>
      <c r="H88" s="84">
        <v>20599</v>
      </c>
      <c r="J88" s="18">
        <v>23986</v>
      </c>
      <c r="K88" s="167">
        <v>22073</v>
      </c>
      <c r="L88" s="94">
        <v>20129</v>
      </c>
      <c r="M88" s="4"/>
      <c r="N88" s="90">
        <v>2003</v>
      </c>
      <c r="O88" s="18">
        <v>53660</v>
      </c>
      <c r="P88" s="4">
        <v>53815</v>
      </c>
      <c r="Q88" s="94">
        <v>54260</v>
      </c>
    </row>
    <row r="89" spans="1:17">
      <c r="A89" s="163">
        <v>86</v>
      </c>
      <c r="B89" s="84">
        <v>17369</v>
      </c>
      <c r="C89" s="84">
        <v>17965</v>
      </c>
      <c r="D89" s="84">
        <v>18351</v>
      </c>
      <c r="F89" s="84">
        <v>17850</v>
      </c>
      <c r="G89" s="84">
        <v>18435</v>
      </c>
      <c r="H89" s="84">
        <v>18979</v>
      </c>
      <c r="J89" s="18">
        <v>22376</v>
      </c>
      <c r="K89" s="167">
        <v>20474</v>
      </c>
      <c r="L89" s="94">
        <v>18351</v>
      </c>
      <c r="M89" s="4"/>
      <c r="N89" s="90">
        <v>2004</v>
      </c>
      <c r="O89" s="18">
        <v>55362</v>
      </c>
      <c r="P89" s="4">
        <v>55515</v>
      </c>
      <c r="Q89" s="94">
        <v>55891</v>
      </c>
    </row>
    <row r="90" spans="1:17">
      <c r="A90" s="163">
        <v>87</v>
      </c>
      <c r="B90" s="84">
        <v>15105</v>
      </c>
      <c r="C90" s="84">
        <v>15436</v>
      </c>
      <c r="D90" s="84">
        <v>15948</v>
      </c>
      <c r="F90" s="84">
        <v>15532</v>
      </c>
      <c r="G90" s="84">
        <v>15840</v>
      </c>
      <c r="H90" s="84">
        <v>16404</v>
      </c>
      <c r="J90" s="18">
        <v>20003</v>
      </c>
      <c r="K90" s="167">
        <v>17965</v>
      </c>
      <c r="L90" s="94">
        <v>15948</v>
      </c>
      <c r="M90" s="4"/>
      <c r="N90" s="90">
        <v>2005</v>
      </c>
      <c r="O90" s="18">
        <v>55971</v>
      </c>
      <c r="P90" s="4">
        <v>56113</v>
      </c>
      <c r="Q90" s="94">
        <v>56437</v>
      </c>
    </row>
    <row r="91" spans="1:17">
      <c r="A91" s="163">
        <v>88</v>
      </c>
      <c r="B91" s="84">
        <v>12620</v>
      </c>
      <c r="C91" s="84">
        <v>13273</v>
      </c>
      <c r="D91" s="84">
        <v>13425</v>
      </c>
      <c r="F91" s="84">
        <v>12875</v>
      </c>
      <c r="G91" s="84">
        <v>13646</v>
      </c>
      <c r="H91" s="84">
        <v>13787</v>
      </c>
      <c r="J91" s="18">
        <v>17369</v>
      </c>
      <c r="K91" s="167">
        <v>15436</v>
      </c>
      <c r="L91" s="94">
        <v>13425</v>
      </c>
      <c r="M91" s="4"/>
      <c r="N91" s="90">
        <v>2006</v>
      </c>
      <c r="O91" s="18">
        <v>56518</v>
      </c>
      <c r="P91" s="4">
        <v>56747</v>
      </c>
      <c r="Q91" s="94">
        <v>57126</v>
      </c>
    </row>
    <row r="92" spans="1:17">
      <c r="A92" s="163">
        <v>89</v>
      </c>
      <c r="B92" s="84">
        <v>10835</v>
      </c>
      <c r="C92" s="84">
        <v>10834</v>
      </c>
      <c r="D92" s="84">
        <v>11354</v>
      </c>
      <c r="F92" s="84">
        <v>11149</v>
      </c>
      <c r="G92" s="84">
        <v>11041</v>
      </c>
      <c r="H92" s="84">
        <v>11680</v>
      </c>
      <c r="J92" s="18">
        <v>15105</v>
      </c>
      <c r="K92" s="167">
        <v>13273</v>
      </c>
      <c r="L92" s="94">
        <v>11354</v>
      </c>
      <c r="M92" s="4"/>
      <c r="N92" s="90">
        <v>2007</v>
      </c>
      <c r="O92" s="18">
        <v>58243</v>
      </c>
      <c r="P92" s="4">
        <v>58308</v>
      </c>
      <c r="Q92" s="94">
        <v>58775</v>
      </c>
    </row>
    <row r="93" spans="1:17">
      <c r="A93" s="163">
        <v>90</v>
      </c>
      <c r="B93" s="84">
        <v>9169</v>
      </c>
      <c r="C93" s="84">
        <v>9204</v>
      </c>
      <c r="D93" s="84">
        <v>9156</v>
      </c>
      <c r="F93" s="84">
        <v>9730</v>
      </c>
      <c r="G93" s="84">
        <v>9810</v>
      </c>
      <c r="H93" s="84">
        <v>9700</v>
      </c>
      <c r="J93" s="18">
        <v>12620</v>
      </c>
      <c r="K93" s="167">
        <v>10834</v>
      </c>
      <c r="L93" s="94">
        <v>9156</v>
      </c>
      <c r="M93" s="4"/>
      <c r="N93" s="90">
        <v>2008</v>
      </c>
      <c r="O93" s="18">
        <v>60125</v>
      </c>
      <c r="P93" s="4">
        <v>60359</v>
      </c>
      <c r="Q93" s="94">
        <v>60677</v>
      </c>
    </row>
    <row r="94" spans="1:17">
      <c r="A94" s="163">
        <v>91</v>
      </c>
      <c r="B94" s="84">
        <v>7177</v>
      </c>
      <c r="C94" s="84">
        <v>7638</v>
      </c>
      <c r="D94" s="84">
        <v>7569</v>
      </c>
      <c r="F94" s="84">
        <v>7810</v>
      </c>
      <c r="G94" s="84">
        <v>8040</v>
      </c>
      <c r="H94" s="84">
        <v>8060</v>
      </c>
      <c r="J94" s="18">
        <v>10835</v>
      </c>
      <c r="K94" s="167">
        <v>9204</v>
      </c>
      <c r="L94" s="94">
        <v>7569</v>
      </c>
      <c r="M94" s="4"/>
      <c r="N94" s="90">
        <v>2009</v>
      </c>
      <c r="O94" s="18">
        <v>60026</v>
      </c>
      <c r="P94" s="4">
        <v>60252</v>
      </c>
      <c r="Q94" s="94">
        <v>60598</v>
      </c>
    </row>
    <row r="95" spans="1:17">
      <c r="A95" s="163">
        <v>92</v>
      </c>
      <c r="B95" s="84">
        <v>5864</v>
      </c>
      <c r="C95" s="84">
        <v>5823</v>
      </c>
      <c r="D95" s="84">
        <v>6136</v>
      </c>
      <c r="F95" s="84">
        <v>6210</v>
      </c>
      <c r="G95" s="84">
        <v>6350</v>
      </c>
      <c r="H95" s="84">
        <v>6450</v>
      </c>
      <c r="J95" s="18">
        <v>9169</v>
      </c>
      <c r="K95" s="167">
        <v>7638</v>
      </c>
      <c r="L95" s="94">
        <v>6136</v>
      </c>
      <c r="M95" s="4"/>
      <c r="N95" s="90">
        <v>2010</v>
      </c>
      <c r="O95" s="18">
        <v>59842</v>
      </c>
      <c r="P95" s="4">
        <v>60010</v>
      </c>
      <c r="Q95" s="94">
        <v>60379</v>
      </c>
    </row>
    <row r="96" spans="1:17">
      <c r="A96" s="163">
        <v>93</v>
      </c>
      <c r="B96" s="84">
        <v>4506</v>
      </c>
      <c r="C96" s="84">
        <v>4656</v>
      </c>
      <c r="D96" s="84">
        <v>4531</v>
      </c>
      <c r="F96" s="84">
        <v>4860</v>
      </c>
      <c r="G96" s="84">
        <v>4910</v>
      </c>
      <c r="H96" s="84">
        <v>4980</v>
      </c>
      <c r="J96" s="18">
        <v>7177</v>
      </c>
      <c r="K96" s="167">
        <v>5823</v>
      </c>
      <c r="L96" s="94">
        <v>4531</v>
      </c>
      <c r="M96" s="4"/>
      <c r="N96" s="90">
        <v>2011</v>
      </c>
      <c r="O96" s="18">
        <v>59364</v>
      </c>
      <c r="P96" s="4">
        <v>59678</v>
      </c>
      <c r="Q96" s="94">
        <v>60101</v>
      </c>
    </row>
    <row r="97" spans="1:17">
      <c r="A97" s="163">
        <v>94</v>
      </c>
      <c r="B97" s="84">
        <v>3605</v>
      </c>
      <c r="C97" s="84">
        <v>3510</v>
      </c>
      <c r="D97" s="84">
        <v>3555</v>
      </c>
      <c r="F97" s="84">
        <v>3880</v>
      </c>
      <c r="G97" s="84">
        <v>3770</v>
      </c>
      <c r="H97" s="84">
        <v>3760</v>
      </c>
      <c r="J97" s="18">
        <v>5864</v>
      </c>
      <c r="K97" s="167">
        <v>4656</v>
      </c>
      <c r="L97" s="94">
        <v>3555</v>
      </c>
      <c r="M97" s="4"/>
      <c r="N97" s="90">
        <v>2012</v>
      </c>
      <c r="O97" s="18">
        <v>59565</v>
      </c>
      <c r="P97" s="4">
        <v>59768</v>
      </c>
      <c r="Q97" s="94">
        <v>60349</v>
      </c>
    </row>
    <row r="98" spans="1:17">
      <c r="A98" s="163">
        <v>95</v>
      </c>
      <c r="B98" s="84">
        <v>2866</v>
      </c>
      <c r="C98" s="84">
        <v>2702</v>
      </c>
      <c r="D98" s="84">
        <v>2585</v>
      </c>
      <c r="F98" s="84">
        <v>3030</v>
      </c>
      <c r="G98" s="84">
        <v>2910</v>
      </c>
      <c r="H98" s="84">
        <v>2800</v>
      </c>
      <c r="J98" s="18">
        <v>4506</v>
      </c>
      <c r="K98" s="167">
        <v>3510</v>
      </c>
      <c r="L98" s="94">
        <v>2585</v>
      </c>
      <c r="M98" s="4"/>
      <c r="N98" s="90">
        <v>2013</v>
      </c>
      <c r="O98" s="18">
        <v>57742</v>
      </c>
      <c r="P98" s="4">
        <v>58002</v>
      </c>
      <c r="Q98" s="94">
        <v>58702</v>
      </c>
    </row>
    <row r="99" spans="1:17">
      <c r="A99" s="163">
        <v>96</v>
      </c>
      <c r="B99" s="84">
        <v>2116</v>
      </c>
      <c r="C99" s="84">
        <v>2110</v>
      </c>
      <c r="D99" s="84">
        <v>1982</v>
      </c>
      <c r="F99" s="84">
        <v>2310</v>
      </c>
      <c r="G99" s="84">
        <v>2250</v>
      </c>
      <c r="H99" s="84">
        <v>2150</v>
      </c>
      <c r="J99" s="18">
        <v>3605</v>
      </c>
      <c r="K99" s="167">
        <v>2702</v>
      </c>
      <c r="L99" s="94">
        <v>1982</v>
      </c>
      <c r="M99" s="4"/>
      <c r="N99" s="90">
        <v>2014</v>
      </c>
      <c r="O99" s="18">
        <v>56566</v>
      </c>
      <c r="P99" s="4">
        <v>56408</v>
      </c>
      <c r="Q99" s="94">
        <v>57414</v>
      </c>
    </row>
    <row r="100" spans="1:17">
      <c r="A100" s="163">
        <v>97</v>
      </c>
      <c r="B100" s="84">
        <v>1016</v>
      </c>
      <c r="C100" s="84">
        <v>1471</v>
      </c>
      <c r="D100" s="84">
        <v>1499</v>
      </c>
      <c r="F100" s="84">
        <v>1090</v>
      </c>
      <c r="G100" s="84">
        <v>1630</v>
      </c>
      <c r="H100" s="84">
        <v>1590</v>
      </c>
      <c r="J100" s="18">
        <v>2866</v>
      </c>
      <c r="K100" s="167">
        <v>2110</v>
      </c>
      <c r="L100" s="94">
        <v>1499</v>
      </c>
      <c r="M100" s="4"/>
      <c r="N100" s="90">
        <v>2015</v>
      </c>
      <c r="O100" s="18">
        <v>55727</v>
      </c>
      <c r="P100" s="4">
        <v>55832</v>
      </c>
      <c r="Q100" s="94">
        <v>56608</v>
      </c>
    </row>
    <row r="101" spans="1:17">
      <c r="A101" s="163">
        <v>98</v>
      </c>
      <c r="B101" s="84">
        <v>689</v>
      </c>
      <c r="C101" s="84">
        <v>677</v>
      </c>
      <c r="D101" s="84">
        <v>996</v>
      </c>
      <c r="F101" s="84">
        <v>730</v>
      </c>
      <c r="G101" s="84">
        <v>730</v>
      </c>
      <c r="H101" s="84">
        <v>1130</v>
      </c>
      <c r="J101" s="18">
        <v>2116</v>
      </c>
      <c r="K101" s="167">
        <v>1471</v>
      </c>
      <c r="L101" s="94">
        <v>996</v>
      </c>
      <c r="M101" s="4"/>
      <c r="N101" s="90">
        <v>2016</v>
      </c>
      <c r="O101" s="18">
        <v>55537</v>
      </c>
      <c r="P101" s="4">
        <v>55173</v>
      </c>
      <c r="Q101" s="94">
        <v>55795</v>
      </c>
    </row>
    <row r="102" spans="1:17">
      <c r="A102" s="163">
        <v>99</v>
      </c>
      <c r="B102" s="84">
        <v>506</v>
      </c>
      <c r="C102" s="84">
        <v>462</v>
      </c>
      <c r="D102" s="84">
        <v>449</v>
      </c>
      <c r="F102" s="84">
        <v>530</v>
      </c>
      <c r="G102" s="84">
        <v>480</v>
      </c>
      <c r="H102" s="84">
        <v>490</v>
      </c>
      <c r="J102" s="18">
        <v>1016</v>
      </c>
      <c r="K102" s="167">
        <v>677</v>
      </c>
      <c r="L102" s="94">
        <v>449</v>
      </c>
      <c r="M102" s="4"/>
      <c r="N102" s="90">
        <v>2017</v>
      </c>
      <c r="O102" s="18"/>
      <c r="P102" s="4">
        <v>53704</v>
      </c>
      <c r="Q102" s="94">
        <v>53305</v>
      </c>
    </row>
    <row r="103" spans="1:17">
      <c r="A103" s="246" t="s">
        <v>106</v>
      </c>
      <c r="B103" s="84">
        <v>950</v>
      </c>
      <c r="C103" s="84">
        <v>882</v>
      </c>
      <c r="D103" s="84">
        <v>783</v>
      </c>
      <c r="F103" s="84">
        <v>890</v>
      </c>
      <c r="G103" s="84">
        <v>850</v>
      </c>
      <c r="H103" s="84">
        <v>820</v>
      </c>
      <c r="J103" s="18">
        <v>689</v>
      </c>
      <c r="K103" s="167">
        <v>462</v>
      </c>
      <c r="L103" s="94">
        <v>783</v>
      </c>
      <c r="M103" s="4"/>
      <c r="N103" s="90">
        <v>2018</v>
      </c>
      <c r="O103" s="19"/>
      <c r="P103" s="168"/>
      <c r="Q103" s="95">
        <v>52559</v>
      </c>
    </row>
  </sheetData>
  <sortState ref="N3:Q103">
    <sortCondition ref="N3:N103"/>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13"/>
  <sheetViews>
    <sheetView workbookViewId="0"/>
  </sheetViews>
  <sheetFormatPr defaultColWidth="9.140625" defaultRowHeight="12.75"/>
  <cols>
    <col min="1" max="3" width="9.140625" style="121"/>
    <col min="4" max="4" width="3.140625" style="121" customWidth="1"/>
    <col min="5" max="6" width="9.140625" style="121"/>
    <col min="7" max="7" width="10.85546875" style="121" customWidth="1"/>
    <col min="8" max="9" width="9.140625" style="121"/>
    <col min="10" max="10" width="3.140625" style="121" customWidth="1"/>
    <col min="11" max="15" width="9.140625" style="121"/>
    <col min="16" max="16" width="3.140625" style="121" customWidth="1"/>
    <col min="17" max="16384" width="9.140625" style="121"/>
  </cols>
  <sheetData>
    <row r="1" spans="1:21" ht="18" customHeight="1">
      <c r="A1" s="191" t="s">
        <v>229</v>
      </c>
      <c r="B1" s="191"/>
      <c r="C1" s="191"/>
      <c r="D1" s="191"/>
      <c r="E1" s="191"/>
      <c r="F1" s="191"/>
      <c r="G1" s="191"/>
      <c r="H1" s="191"/>
      <c r="I1" s="191"/>
      <c r="J1" s="191"/>
      <c r="K1" s="191"/>
      <c r="L1" s="191"/>
      <c r="M1" s="191"/>
      <c r="N1" s="191"/>
      <c r="O1" s="191"/>
      <c r="P1" s="191"/>
      <c r="Q1" s="191"/>
      <c r="R1" s="191"/>
      <c r="S1" s="191"/>
      <c r="T1" s="283" t="s">
        <v>159</v>
      </c>
      <c r="U1" s="283"/>
    </row>
    <row r="2" spans="1:21" ht="15" customHeight="1">
      <c r="A2" s="216"/>
      <c r="B2" s="215"/>
      <c r="C2" s="127"/>
      <c r="D2" s="128"/>
      <c r="E2" s="127"/>
      <c r="F2" s="127"/>
    </row>
    <row r="3" spans="1:21">
      <c r="B3" s="286" t="s">
        <v>111</v>
      </c>
      <c r="C3" s="286"/>
      <c r="D3" s="181"/>
      <c r="E3" s="286" t="s">
        <v>110</v>
      </c>
      <c r="F3" s="286"/>
      <c r="G3" s="181"/>
      <c r="H3" s="286" t="s">
        <v>113</v>
      </c>
      <c r="I3" s="286"/>
      <c r="J3" s="181"/>
      <c r="K3" s="286" t="s">
        <v>112</v>
      </c>
      <c r="L3" s="286"/>
      <c r="M3" s="181"/>
      <c r="N3" s="286" t="s">
        <v>115</v>
      </c>
      <c r="O3" s="286"/>
      <c r="P3" s="181"/>
      <c r="Q3" s="286" t="s">
        <v>114</v>
      </c>
      <c r="R3" s="286"/>
    </row>
    <row r="4" spans="1:21" ht="15" customHeight="1">
      <c r="A4" s="15" t="s">
        <v>0</v>
      </c>
      <c r="B4" s="184" t="s">
        <v>116</v>
      </c>
      <c r="C4" s="184" t="s">
        <v>117</v>
      </c>
      <c r="D4" s="130"/>
      <c r="E4" s="184" t="s">
        <v>116</v>
      </c>
      <c r="F4" s="184" t="s">
        <v>117</v>
      </c>
      <c r="G4" s="130"/>
      <c r="H4" s="184" t="s">
        <v>116</v>
      </c>
      <c r="I4" s="184" t="s">
        <v>117</v>
      </c>
      <c r="J4" s="130"/>
      <c r="K4" s="184" t="s">
        <v>116</v>
      </c>
      <c r="L4" s="184" t="s">
        <v>117</v>
      </c>
      <c r="M4" s="130"/>
      <c r="N4" s="184" t="s">
        <v>116</v>
      </c>
      <c r="O4" s="184" t="s">
        <v>117</v>
      </c>
      <c r="P4" s="130"/>
      <c r="Q4" s="184" t="s">
        <v>116</v>
      </c>
      <c r="R4" s="184" t="s">
        <v>117</v>
      </c>
    </row>
    <row r="5" spans="1:21">
      <c r="A5" s="118">
        <v>0</v>
      </c>
      <c r="B5" s="167">
        <v>26819</v>
      </c>
      <c r="C5" s="167">
        <v>26806</v>
      </c>
      <c r="D5" s="167"/>
      <c r="E5" s="167">
        <v>28697</v>
      </c>
      <c r="F5" s="167">
        <v>28731</v>
      </c>
      <c r="G5" s="167"/>
      <c r="H5" s="167">
        <v>25905</v>
      </c>
      <c r="I5" s="167">
        <v>25993</v>
      </c>
      <c r="J5" s="167"/>
      <c r="K5" s="167">
        <v>27648</v>
      </c>
      <c r="L5" s="167">
        <v>27711</v>
      </c>
      <c r="M5" s="167"/>
      <c r="N5" s="167">
        <v>25478</v>
      </c>
      <c r="O5" s="167">
        <v>25609</v>
      </c>
      <c r="P5" s="167"/>
      <c r="Q5" s="167">
        <v>26832</v>
      </c>
      <c r="R5" s="167">
        <v>26950</v>
      </c>
      <c r="S5" s="131"/>
      <c r="T5" s="131"/>
    </row>
    <row r="6" spans="1:21">
      <c r="A6" s="118">
        <v>1</v>
      </c>
      <c r="B6" s="167">
        <v>27567</v>
      </c>
      <c r="C6" s="167">
        <v>27115</v>
      </c>
      <c r="D6" s="167"/>
      <c r="E6" s="167">
        <v>29017</v>
      </c>
      <c r="F6" s="167">
        <v>28612</v>
      </c>
      <c r="G6" s="167"/>
      <c r="H6" s="167">
        <v>26976</v>
      </c>
      <c r="I6" s="167">
        <v>26655</v>
      </c>
      <c r="J6" s="167"/>
      <c r="K6" s="167">
        <v>28916</v>
      </c>
      <c r="L6" s="167">
        <v>28518</v>
      </c>
      <c r="M6" s="167"/>
      <c r="N6" s="167">
        <v>26041</v>
      </c>
      <c r="O6" s="167">
        <v>25826</v>
      </c>
      <c r="P6" s="167"/>
      <c r="Q6" s="167">
        <v>27811</v>
      </c>
      <c r="R6" s="167">
        <v>27479</v>
      </c>
      <c r="S6" s="131"/>
      <c r="T6" s="131"/>
    </row>
    <row r="7" spans="1:21">
      <c r="A7" s="118">
        <v>2</v>
      </c>
      <c r="B7" s="167">
        <v>27788</v>
      </c>
      <c r="C7" s="167">
        <v>27508</v>
      </c>
      <c r="D7" s="167"/>
      <c r="E7" s="167">
        <v>29377</v>
      </c>
      <c r="F7" s="167">
        <v>29058</v>
      </c>
      <c r="G7" s="167"/>
      <c r="H7" s="167">
        <v>27633</v>
      </c>
      <c r="I7" s="167">
        <v>27179</v>
      </c>
      <c r="J7" s="167"/>
      <c r="K7" s="167">
        <v>29157</v>
      </c>
      <c r="L7" s="167">
        <v>28653</v>
      </c>
      <c r="M7" s="167"/>
      <c r="N7" s="167">
        <v>27052</v>
      </c>
      <c r="O7" s="167">
        <v>26947</v>
      </c>
      <c r="P7" s="167"/>
      <c r="Q7" s="167">
        <v>29032</v>
      </c>
      <c r="R7" s="167">
        <v>28848</v>
      </c>
      <c r="S7" s="131"/>
      <c r="T7" s="131"/>
    </row>
    <row r="8" spans="1:21">
      <c r="A8" s="118">
        <v>3</v>
      </c>
      <c r="B8" s="167">
        <v>28504</v>
      </c>
      <c r="C8" s="167">
        <v>28242</v>
      </c>
      <c r="D8" s="167"/>
      <c r="E8" s="167">
        <v>29728</v>
      </c>
      <c r="F8" s="167">
        <v>29500</v>
      </c>
      <c r="G8" s="167"/>
      <c r="H8" s="167">
        <v>27868</v>
      </c>
      <c r="I8" s="167">
        <v>27417</v>
      </c>
      <c r="J8" s="167"/>
      <c r="K8" s="167">
        <v>29493</v>
      </c>
      <c r="L8" s="167">
        <v>28991</v>
      </c>
      <c r="M8" s="167"/>
      <c r="N8" s="167">
        <v>27769</v>
      </c>
      <c r="O8" s="167">
        <v>27559</v>
      </c>
      <c r="P8" s="167"/>
      <c r="Q8" s="167">
        <v>29296</v>
      </c>
      <c r="R8" s="167">
        <v>29049</v>
      </c>
      <c r="S8" s="131"/>
      <c r="T8" s="131"/>
    </row>
    <row r="9" spans="1:21">
      <c r="A9" s="118">
        <v>4</v>
      </c>
      <c r="B9" s="167">
        <v>29033</v>
      </c>
      <c r="C9" s="167">
        <v>28964</v>
      </c>
      <c r="D9" s="167"/>
      <c r="E9" s="167">
        <v>30708</v>
      </c>
      <c r="F9" s="167">
        <v>30601</v>
      </c>
      <c r="G9" s="167"/>
      <c r="H9" s="167">
        <v>28608</v>
      </c>
      <c r="I9" s="167">
        <v>28391</v>
      </c>
      <c r="J9" s="167"/>
      <c r="K9" s="167">
        <v>29902</v>
      </c>
      <c r="L9" s="167">
        <v>29611</v>
      </c>
      <c r="M9" s="167"/>
      <c r="N9" s="167">
        <v>27943</v>
      </c>
      <c r="O9" s="167">
        <v>27877</v>
      </c>
      <c r="P9" s="167"/>
      <c r="Q9" s="167">
        <v>29608</v>
      </c>
      <c r="R9" s="167">
        <v>29537</v>
      </c>
      <c r="S9" s="131"/>
      <c r="T9" s="131"/>
    </row>
    <row r="10" spans="1:21">
      <c r="A10" s="118">
        <v>5</v>
      </c>
      <c r="B10" s="167">
        <v>30162</v>
      </c>
      <c r="C10" s="167">
        <v>28919</v>
      </c>
      <c r="D10" s="167"/>
      <c r="E10" s="167">
        <v>31533</v>
      </c>
      <c r="F10" s="167">
        <v>30445</v>
      </c>
      <c r="G10" s="167"/>
      <c r="H10" s="167">
        <v>29138</v>
      </c>
      <c r="I10" s="167">
        <v>29037</v>
      </c>
      <c r="J10" s="167"/>
      <c r="K10" s="167">
        <v>30863</v>
      </c>
      <c r="L10" s="167">
        <v>30731</v>
      </c>
      <c r="M10" s="167"/>
      <c r="N10" s="167">
        <v>28697</v>
      </c>
      <c r="O10" s="167">
        <v>28708</v>
      </c>
      <c r="P10" s="167"/>
      <c r="Q10" s="167">
        <v>30015</v>
      </c>
      <c r="R10" s="167">
        <v>29994</v>
      </c>
      <c r="S10" s="131"/>
      <c r="T10" s="131"/>
    </row>
    <row r="11" spans="1:21">
      <c r="A11" s="118">
        <v>6</v>
      </c>
      <c r="B11" s="167">
        <v>28855</v>
      </c>
      <c r="C11" s="167">
        <v>29416</v>
      </c>
      <c r="D11" s="167"/>
      <c r="E11" s="167">
        <v>29946</v>
      </c>
      <c r="F11" s="167">
        <v>30426</v>
      </c>
      <c r="G11" s="167"/>
      <c r="H11" s="167">
        <v>30220</v>
      </c>
      <c r="I11" s="167">
        <v>29042</v>
      </c>
      <c r="J11" s="167"/>
      <c r="K11" s="167">
        <v>31675</v>
      </c>
      <c r="L11" s="167">
        <v>30636</v>
      </c>
      <c r="M11" s="167"/>
      <c r="N11" s="167">
        <v>29249</v>
      </c>
      <c r="O11" s="167">
        <v>29322</v>
      </c>
      <c r="P11" s="167"/>
      <c r="Q11" s="167">
        <v>31003</v>
      </c>
      <c r="R11" s="167">
        <v>31027</v>
      </c>
      <c r="S11" s="131"/>
      <c r="T11" s="131"/>
    </row>
    <row r="12" spans="1:21">
      <c r="A12" s="118">
        <v>7</v>
      </c>
      <c r="B12" s="167">
        <v>29683</v>
      </c>
      <c r="C12" s="167">
        <v>29313</v>
      </c>
      <c r="D12" s="167"/>
      <c r="E12" s="167">
        <v>30653</v>
      </c>
      <c r="F12" s="167">
        <v>30713</v>
      </c>
      <c r="G12" s="167"/>
      <c r="H12" s="167">
        <v>28968</v>
      </c>
      <c r="I12" s="167">
        <v>29537</v>
      </c>
      <c r="J12" s="167"/>
      <c r="K12" s="167">
        <v>30043</v>
      </c>
      <c r="L12" s="167">
        <v>30473</v>
      </c>
      <c r="M12" s="167"/>
      <c r="N12" s="167">
        <v>30334</v>
      </c>
      <c r="O12" s="167">
        <v>29262</v>
      </c>
      <c r="P12" s="167"/>
      <c r="Q12" s="167">
        <v>31760</v>
      </c>
      <c r="R12" s="167">
        <v>30839</v>
      </c>
      <c r="S12" s="131"/>
      <c r="T12" s="131"/>
    </row>
    <row r="13" spans="1:21">
      <c r="A13" s="118">
        <v>8</v>
      </c>
      <c r="B13" s="167">
        <v>29598</v>
      </c>
      <c r="C13" s="167">
        <v>29574</v>
      </c>
      <c r="D13" s="167"/>
      <c r="E13" s="167">
        <v>30586</v>
      </c>
      <c r="F13" s="167">
        <v>30551</v>
      </c>
      <c r="G13" s="167"/>
      <c r="H13" s="167">
        <v>29811</v>
      </c>
      <c r="I13" s="167">
        <v>29448</v>
      </c>
      <c r="J13" s="167"/>
      <c r="K13" s="167">
        <v>30813</v>
      </c>
      <c r="L13" s="167">
        <v>30804</v>
      </c>
      <c r="M13" s="167"/>
      <c r="N13" s="167">
        <v>29085</v>
      </c>
      <c r="O13" s="167">
        <v>29730</v>
      </c>
      <c r="P13" s="167"/>
      <c r="Q13" s="167">
        <v>30122</v>
      </c>
      <c r="R13" s="167">
        <v>30649</v>
      </c>
      <c r="S13" s="131"/>
      <c r="T13" s="131"/>
    </row>
    <row r="14" spans="1:21">
      <c r="A14" s="118">
        <v>9</v>
      </c>
      <c r="B14" s="167">
        <v>28272</v>
      </c>
      <c r="C14" s="167">
        <v>28357</v>
      </c>
      <c r="D14" s="167"/>
      <c r="E14" s="167">
        <v>29574</v>
      </c>
      <c r="F14" s="167">
        <v>29886</v>
      </c>
      <c r="G14" s="167"/>
      <c r="H14" s="167">
        <v>29690</v>
      </c>
      <c r="I14" s="167">
        <v>29696</v>
      </c>
      <c r="J14" s="167"/>
      <c r="K14" s="167">
        <v>30730</v>
      </c>
      <c r="L14" s="167">
        <v>30663</v>
      </c>
      <c r="M14" s="167"/>
      <c r="N14" s="167">
        <v>29878</v>
      </c>
      <c r="O14" s="167">
        <v>29626</v>
      </c>
      <c r="P14" s="167"/>
      <c r="Q14" s="167">
        <v>30946</v>
      </c>
      <c r="R14" s="167">
        <v>30972</v>
      </c>
      <c r="S14" s="131"/>
      <c r="T14" s="131"/>
    </row>
    <row r="15" spans="1:21">
      <c r="A15" s="118">
        <v>10</v>
      </c>
      <c r="B15" s="167">
        <v>27796</v>
      </c>
      <c r="C15" s="167">
        <v>27647</v>
      </c>
      <c r="D15" s="167"/>
      <c r="E15" s="167">
        <v>28838</v>
      </c>
      <c r="F15" s="167">
        <v>28871</v>
      </c>
      <c r="G15" s="167"/>
      <c r="H15" s="167">
        <v>28339</v>
      </c>
      <c r="I15" s="167">
        <v>28408</v>
      </c>
      <c r="J15" s="167"/>
      <c r="K15" s="167">
        <v>29718</v>
      </c>
      <c r="L15" s="167">
        <v>29900</v>
      </c>
      <c r="M15" s="167"/>
      <c r="N15" s="167">
        <v>29763</v>
      </c>
      <c r="O15" s="167">
        <v>29832</v>
      </c>
      <c r="P15" s="167"/>
      <c r="Q15" s="167">
        <v>30815</v>
      </c>
      <c r="R15" s="167">
        <v>30845</v>
      </c>
      <c r="S15" s="131"/>
      <c r="T15" s="131"/>
    </row>
    <row r="16" spans="1:21">
      <c r="A16" s="118">
        <v>11</v>
      </c>
      <c r="B16" s="167">
        <v>27257</v>
      </c>
      <c r="C16" s="167">
        <v>27118</v>
      </c>
      <c r="D16" s="167"/>
      <c r="E16" s="167">
        <v>28885</v>
      </c>
      <c r="F16" s="167">
        <v>28853</v>
      </c>
      <c r="G16" s="167"/>
      <c r="H16" s="167">
        <v>27891</v>
      </c>
      <c r="I16" s="167">
        <v>27754</v>
      </c>
      <c r="J16" s="167"/>
      <c r="K16" s="167">
        <v>28949</v>
      </c>
      <c r="L16" s="167">
        <v>28993</v>
      </c>
      <c r="M16" s="167"/>
      <c r="N16" s="167">
        <v>28452</v>
      </c>
      <c r="O16" s="167">
        <v>28649</v>
      </c>
      <c r="P16" s="167"/>
      <c r="Q16" s="167">
        <v>29788</v>
      </c>
      <c r="R16" s="167">
        <v>30126</v>
      </c>
      <c r="S16" s="131"/>
      <c r="T16" s="131"/>
    </row>
    <row r="17" spans="1:20">
      <c r="A17" s="118">
        <v>12</v>
      </c>
      <c r="B17" s="167">
        <v>26739</v>
      </c>
      <c r="C17" s="167">
        <v>26919</v>
      </c>
      <c r="D17" s="167"/>
      <c r="E17" s="167">
        <v>28344</v>
      </c>
      <c r="F17" s="167">
        <v>28443</v>
      </c>
      <c r="G17" s="167"/>
      <c r="H17" s="167">
        <v>27352</v>
      </c>
      <c r="I17" s="167">
        <v>27197</v>
      </c>
      <c r="J17" s="167"/>
      <c r="K17" s="167">
        <v>29005</v>
      </c>
      <c r="L17" s="167">
        <v>28916</v>
      </c>
      <c r="M17" s="167"/>
      <c r="N17" s="167">
        <v>27978</v>
      </c>
      <c r="O17" s="167">
        <v>27933</v>
      </c>
      <c r="P17" s="167"/>
      <c r="Q17" s="167">
        <v>29050</v>
      </c>
      <c r="R17" s="167">
        <v>29193</v>
      </c>
      <c r="S17" s="131"/>
      <c r="T17" s="131"/>
    </row>
    <row r="18" spans="1:20">
      <c r="A18" s="118">
        <v>13</v>
      </c>
      <c r="B18" s="167">
        <v>26167</v>
      </c>
      <c r="C18" s="167">
        <v>26311</v>
      </c>
      <c r="D18" s="167"/>
      <c r="E18" s="167">
        <v>27231</v>
      </c>
      <c r="F18" s="167">
        <v>27349</v>
      </c>
      <c r="G18" s="167"/>
      <c r="H18" s="167">
        <v>26801</v>
      </c>
      <c r="I18" s="167">
        <v>26995</v>
      </c>
      <c r="J18" s="167"/>
      <c r="K18" s="167">
        <v>28442</v>
      </c>
      <c r="L18" s="167">
        <v>28520</v>
      </c>
      <c r="M18" s="167"/>
      <c r="N18" s="167">
        <v>27444</v>
      </c>
      <c r="O18" s="167">
        <v>27387</v>
      </c>
      <c r="P18" s="167"/>
      <c r="Q18" s="167">
        <v>29105</v>
      </c>
      <c r="R18" s="167">
        <v>29050</v>
      </c>
      <c r="S18" s="131"/>
      <c r="T18" s="131"/>
    </row>
    <row r="19" spans="1:20">
      <c r="A19" s="118">
        <v>14</v>
      </c>
      <c r="B19" s="167">
        <v>26038</v>
      </c>
      <c r="C19" s="167">
        <v>26132</v>
      </c>
      <c r="D19" s="167"/>
      <c r="E19" s="167">
        <v>27083</v>
      </c>
      <c r="F19" s="167">
        <v>27112</v>
      </c>
      <c r="G19" s="167"/>
      <c r="H19" s="167">
        <v>26234</v>
      </c>
      <c r="I19" s="167">
        <v>26396</v>
      </c>
      <c r="J19" s="167"/>
      <c r="K19" s="167">
        <v>27366</v>
      </c>
      <c r="L19" s="167">
        <v>27419</v>
      </c>
      <c r="M19" s="167"/>
      <c r="N19" s="167">
        <v>26887</v>
      </c>
      <c r="O19" s="167">
        <v>27209</v>
      </c>
      <c r="P19" s="167"/>
      <c r="Q19" s="167">
        <v>28508</v>
      </c>
      <c r="R19" s="167">
        <v>28682</v>
      </c>
      <c r="S19" s="131"/>
      <c r="T19" s="131"/>
    </row>
    <row r="20" spans="1:20">
      <c r="A20" s="118">
        <v>15</v>
      </c>
      <c r="B20" s="167">
        <v>27243</v>
      </c>
      <c r="C20" s="167">
        <v>27073</v>
      </c>
      <c r="D20" s="167"/>
      <c r="E20" s="167">
        <v>28196</v>
      </c>
      <c r="F20" s="167">
        <v>28036</v>
      </c>
      <c r="G20" s="167"/>
      <c r="H20" s="167">
        <v>26116</v>
      </c>
      <c r="I20" s="167">
        <v>26251</v>
      </c>
      <c r="J20" s="167"/>
      <c r="K20" s="167">
        <v>27172</v>
      </c>
      <c r="L20" s="167">
        <v>27224</v>
      </c>
      <c r="M20" s="167"/>
      <c r="N20" s="167">
        <v>26316</v>
      </c>
      <c r="O20" s="167">
        <v>26618</v>
      </c>
      <c r="P20" s="167"/>
      <c r="Q20" s="167">
        <v>27445</v>
      </c>
      <c r="R20" s="167">
        <v>27642</v>
      </c>
      <c r="S20" s="131"/>
      <c r="T20" s="131"/>
    </row>
    <row r="21" spans="1:20">
      <c r="A21" s="118">
        <v>16</v>
      </c>
      <c r="B21" s="167">
        <v>27563</v>
      </c>
      <c r="C21" s="167">
        <v>27274</v>
      </c>
      <c r="D21" s="167"/>
      <c r="E21" s="167">
        <v>29300</v>
      </c>
      <c r="F21" s="167">
        <v>28830</v>
      </c>
      <c r="G21" s="167"/>
      <c r="H21" s="167">
        <v>27297</v>
      </c>
      <c r="I21" s="167">
        <v>27156</v>
      </c>
      <c r="J21" s="167"/>
      <c r="K21" s="167">
        <v>28297</v>
      </c>
      <c r="L21" s="167">
        <v>28091</v>
      </c>
      <c r="M21" s="167"/>
      <c r="N21" s="167">
        <v>26180</v>
      </c>
      <c r="O21" s="167">
        <v>26403</v>
      </c>
      <c r="P21" s="167"/>
      <c r="Q21" s="167">
        <v>27290</v>
      </c>
      <c r="R21" s="167">
        <v>27391</v>
      </c>
      <c r="S21" s="131"/>
      <c r="T21" s="131"/>
    </row>
    <row r="22" spans="1:20">
      <c r="A22" s="118">
        <v>17</v>
      </c>
      <c r="B22" s="167">
        <v>28702</v>
      </c>
      <c r="C22" s="167">
        <v>28333</v>
      </c>
      <c r="D22" s="167"/>
      <c r="E22" s="167">
        <v>30279</v>
      </c>
      <c r="F22" s="167">
        <v>29550</v>
      </c>
      <c r="G22" s="167"/>
      <c r="H22" s="167">
        <v>27603</v>
      </c>
      <c r="I22" s="167">
        <v>27321</v>
      </c>
      <c r="J22" s="167"/>
      <c r="K22" s="167">
        <v>29416</v>
      </c>
      <c r="L22" s="167">
        <v>28785</v>
      </c>
      <c r="M22" s="167"/>
      <c r="N22" s="167">
        <v>27395</v>
      </c>
      <c r="O22" s="167">
        <v>27295</v>
      </c>
      <c r="P22" s="167"/>
      <c r="Q22" s="167">
        <v>28431</v>
      </c>
      <c r="R22" s="167">
        <v>28100</v>
      </c>
      <c r="S22" s="131"/>
      <c r="T22" s="131"/>
    </row>
    <row r="23" spans="1:20">
      <c r="A23" s="118">
        <v>18</v>
      </c>
      <c r="B23" s="167">
        <v>29789</v>
      </c>
      <c r="C23" s="167">
        <v>29484</v>
      </c>
      <c r="D23" s="167"/>
      <c r="E23" s="167">
        <v>31162</v>
      </c>
      <c r="F23" s="167">
        <v>30522</v>
      </c>
      <c r="G23" s="167"/>
      <c r="H23" s="167">
        <v>29074</v>
      </c>
      <c r="I23" s="167">
        <v>29024</v>
      </c>
      <c r="J23" s="167"/>
      <c r="K23" s="167">
        <v>30691</v>
      </c>
      <c r="L23" s="167">
        <v>30123</v>
      </c>
      <c r="M23" s="167"/>
      <c r="N23" s="167">
        <v>28010</v>
      </c>
      <c r="O23" s="167">
        <v>28230</v>
      </c>
      <c r="P23" s="167"/>
      <c r="Q23" s="167">
        <v>29913</v>
      </c>
      <c r="R23" s="167">
        <v>29512</v>
      </c>
      <c r="S23" s="131"/>
      <c r="T23" s="131"/>
    </row>
    <row r="24" spans="1:20">
      <c r="A24" s="118">
        <v>19</v>
      </c>
      <c r="B24" s="167">
        <v>32749</v>
      </c>
      <c r="C24" s="167">
        <v>32819</v>
      </c>
      <c r="D24" s="167"/>
      <c r="E24" s="167">
        <v>33677</v>
      </c>
      <c r="F24" s="167">
        <v>32991</v>
      </c>
      <c r="G24" s="167"/>
      <c r="H24" s="167">
        <v>31676</v>
      </c>
      <c r="I24" s="167">
        <v>32130</v>
      </c>
      <c r="J24" s="167"/>
      <c r="K24" s="167">
        <v>32698</v>
      </c>
      <c r="L24" s="167">
        <v>31979</v>
      </c>
      <c r="M24" s="167"/>
      <c r="N24" s="167">
        <v>31258</v>
      </c>
      <c r="O24" s="167">
        <v>32301</v>
      </c>
      <c r="P24" s="167"/>
      <c r="Q24" s="167">
        <v>32326</v>
      </c>
      <c r="R24" s="167">
        <v>31976</v>
      </c>
      <c r="S24" s="131"/>
      <c r="T24" s="131"/>
    </row>
    <row r="25" spans="1:20">
      <c r="A25" s="118">
        <v>20</v>
      </c>
      <c r="B25" s="167">
        <v>33871</v>
      </c>
      <c r="C25" s="167">
        <v>33726</v>
      </c>
      <c r="D25" s="167"/>
      <c r="E25" s="167">
        <v>34653</v>
      </c>
      <c r="F25" s="167">
        <v>32725</v>
      </c>
      <c r="G25" s="167"/>
      <c r="H25" s="167">
        <v>33923</v>
      </c>
      <c r="I25" s="167">
        <v>34464</v>
      </c>
      <c r="J25" s="167"/>
      <c r="K25" s="167">
        <v>34758</v>
      </c>
      <c r="L25" s="167">
        <v>33409</v>
      </c>
      <c r="M25" s="167"/>
      <c r="N25" s="167">
        <v>32817</v>
      </c>
      <c r="O25" s="167">
        <v>34220</v>
      </c>
      <c r="P25" s="167"/>
      <c r="Q25" s="167">
        <v>33736</v>
      </c>
      <c r="R25" s="167">
        <v>32761</v>
      </c>
      <c r="S25" s="131"/>
      <c r="T25" s="131"/>
    </row>
    <row r="26" spans="1:20">
      <c r="A26" s="118">
        <v>21</v>
      </c>
      <c r="B26" s="167">
        <v>34923</v>
      </c>
      <c r="C26" s="167">
        <v>35362</v>
      </c>
      <c r="D26" s="167"/>
      <c r="E26" s="167">
        <v>35175</v>
      </c>
      <c r="F26" s="167">
        <v>33859</v>
      </c>
      <c r="G26" s="167"/>
      <c r="H26" s="167">
        <v>34375</v>
      </c>
      <c r="I26" s="167">
        <v>34721</v>
      </c>
      <c r="J26" s="167"/>
      <c r="K26" s="167">
        <v>35231</v>
      </c>
      <c r="L26" s="167">
        <v>33080</v>
      </c>
      <c r="M26" s="167"/>
      <c r="N26" s="167">
        <v>34397</v>
      </c>
      <c r="O26" s="167">
        <v>35975</v>
      </c>
      <c r="P26" s="167"/>
      <c r="Q26" s="167">
        <v>35241</v>
      </c>
      <c r="R26" s="167">
        <v>34385</v>
      </c>
      <c r="S26" s="131"/>
      <c r="T26" s="131"/>
    </row>
    <row r="27" spans="1:20">
      <c r="A27" s="118">
        <v>22</v>
      </c>
      <c r="B27" s="167">
        <v>36314</v>
      </c>
      <c r="C27" s="167">
        <v>37075</v>
      </c>
      <c r="D27" s="167"/>
      <c r="E27" s="167">
        <v>36261</v>
      </c>
      <c r="F27" s="167">
        <v>35765</v>
      </c>
      <c r="G27" s="167"/>
      <c r="H27" s="167">
        <v>35124</v>
      </c>
      <c r="I27" s="167">
        <v>36497</v>
      </c>
      <c r="J27" s="167"/>
      <c r="K27" s="167">
        <v>35570</v>
      </c>
      <c r="L27" s="167">
        <v>34600</v>
      </c>
      <c r="M27" s="167"/>
      <c r="N27" s="167">
        <v>34625</v>
      </c>
      <c r="O27" s="167">
        <v>36465</v>
      </c>
      <c r="P27" s="167"/>
      <c r="Q27" s="167">
        <v>35695</v>
      </c>
      <c r="R27" s="167">
        <v>34521</v>
      </c>
      <c r="S27" s="131"/>
      <c r="T27" s="131"/>
    </row>
    <row r="28" spans="1:20">
      <c r="A28" s="118">
        <v>23</v>
      </c>
      <c r="B28" s="167">
        <v>37631</v>
      </c>
      <c r="C28" s="167">
        <v>37797</v>
      </c>
      <c r="D28" s="167"/>
      <c r="E28" s="167">
        <v>36791</v>
      </c>
      <c r="F28" s="167">
        <v>35936</v>
      </c>
      <c r="G28" s="167"/>
      <c r="H28" s="167">
        <v>36381</v>
      </c>
      <c r="I28" s="167">
        <v>37781</v>
      </c>
      <c r="J28" s="167"/>
      <c r="K28" s="167">
        <v>36594</v>
      </c>
      <c r="L28" s="167">
        <v>35692</v>
      </c>
      <c r="M28" s="167"/>
      <c r="N28" s="167">
        <v>35203</v>
      </c>
      <c r="O28" s="167">
        <v>37557</v>
      </c>
      <c r="P28" s="167"/>
      <c r="Q28" s="167">
        <v>35912</v>
      </c>
      <c r="R28" s="167">
        <v>35193</v>
      </c>
      <c r="S28" s="131"/>
      <c r="T28" s="131"/>
    </row>
    <row r="29" spans="1:20">
      <c r="A29" s="118">
        <v>24</v>
      </c>
      <c r="B29" s="167">
        <v>39540</v>
      </c>
      <c r="C29" s="167">
        <v>38547</v>
      </c>
      <c r="D29" s="167"/>
      <c r="E29" s="167">
        <v>38808</v>
      </c>
      <c r="F29" s="167">
        <v>37437</v>
      </c>
      <c r="G29" s="167"/>
      <c r="H29" s="167">
        <v>37669</v>
      </c>
      <c r="I29" s="167">
        <v>38125</v>
      </c>
      <c r="J29" s="167"/>
      <c r="K29" s="167">
        <v>36984</v>
      </c>
      <c r="L29" s="167">
        <v>35976</v>
      </c>
      <c r="M29" s="167"/>
      <c r="N29" s="167">
        <v>36295</v>
      </c>
      <c r="O29" s="167">
        <v>38072</v>
      </c>
      <c r="P29" s="167"/>
      <c r="Q29" s="167">
        <v>36703</v>
      </c>
      <c r="R29" s="167">
        <v>36130</v>
      </c>
      <c r="S29" s="131"/>
      <c r="T29" s="131"/>
    </row>
    <row r="30" spans="1:20">
      <c r="A30" s="118">
        <v>25</v>
      </c>
      <c r="B30" s="167">
        <v>38982</v>
      </c>
      <c r="C30" s="167">
        <v>38203</v>
      </c>
      <c r="D30" s="167"/>
      <c r="E30" s="167">
        <v>39073</v>
      </c>
      <c r="F30" s="167">
        <v>37391</v>
      </c>
      <c r="G30" s="167"/>
      <c r="H30" s="167">
        <v>39630</v>
      </c>
      <c r="I30" s="167">
        <v>38567</v>
      </c>
      <c r="J30" s="167"/>
      <c r="K30" s="167">
        <v>39025</v>
      </c>
      <c r="L30" s="167">
        <v>37249</v>
      </c>
      <c r="M30" s="167"/>
      <c r="N30" s="167">
        <v>37508</v>
      </c>
      <c r="O30" s="167">
        <v>37978</v>
      </c>
      <c r="P30" s="167"/>
      <c r="Q30" s="167">
        <v>36944</v>
      </c>
      <c r="R30" s="167">
        <v>36221</v>
      </c>
      <c r="S30" s="131"/>
      <c r="T30" s="131"/>
    </row>
    <row r="31" spans="1:20">
      <c r="A31" s="118">
        <v>26</v>
      </c>
      <c r="B31" s="167">
        <v>37498</v>
      </c>
      <c r="C31" s="167">
        <v>36977</v>
      </c>
      <c r="D31" s="167"/>
      <c r="E31" s="167">
        <v>37445</v>
      </c>
      <c r="F31" s="167">
        <v>36188</v>
      </c>
      <c r="G31" s="167"/>
      <c r="H31" s="167">
        <v>39184</v>
      </c>
      <c r="I31" s="167">
        <v>38210</v>
      </c>
      <c r="J31" s="167"/>
      <c r="K31" s="167">
        <v>39299</v>
      </c>
      <c r="L31" s="167">
        <v>37175</v>
      </c>
      <c r="M31" s="167"/>
      <c r="N31" s="167">
        <v>39612</v>
      </c>
      <c r="O31" s="167">
        <v>38671</v>
      </c>
      <c r="P31" s="167"/>
      <c r="Q31" s="167">
        <v>39075</v>
      </c>
      <c r="R31" s="167">
        <v>37496</v>
      </c>
      <c r="S31" s="131"/>
      <c r="T31" s="131"/>
    </row>
    <row r="32" spans="1:20">
      <c r="A32" s="118">
        <v>27</v>
      </c>
      <c r="B32" s="167">
        <v>37318</v>
      </c>
      <c r="C32" s="167">
        <v>36695</v>
      </c>
      <c r="D32" s="167"/>
      <c r="E32" s="167">
        <v>37102</v>
      </c>
      <c r="F32" s="167">
        <v>36181</v>
      </c>
      <c r="G32" s="167"/>
      <c r="H32" s="167">
        <v>37661</v>
      </c>
      <c r="I32" s="167">
        <v>37002</v>
      </c>
      <c r="J32" s="167"/>
      <c r="K32" s="167">
        <v>37701</v>
      </c>
      <c r="L32" s="167">
        <v>35945</v>
      </c>
      <c r="M32" s="167"/>
      <c r="N32" s="167">
        <v>39220</v>
      </c>
      <c r="O32" s="167">
        <v>38453</v>
      </c>
      <c r="P32" s="167"/>
      <c r="Q32" s="167">
        <v>39374</v>
      </c>
      <c r="R32" s="167">
        <v>37632</v>
      </c>
      <c r="S32" s="131"/>
      <c r="T32" s="131"/>
    </row>
    <row r="33" spans="1:20">
      <c r="A33" s="118">
        <v>28</v>
      </c>
      <c r="B33" s="167">
        <v>37556</v>
      </c>
      <c r="C33" s="167">
        <v>37529</v>
      </c>
      <c r="D33" s="167"/>
      <c r="E33" s="167">
        <v>36957</v>
      </c>
      <c r="F33" s="167">
        <v>37083</v>
      </c>
      <c r="G33" s="167"/>
      <c r="H33" s="167">
        <v>37574</v>
      </c>
      <c r="I33" s="167">
        <v>36678</v>
      </c>
      <c r="J33" s="167"/>
      <c r="K33" s="167">
        <v>37307</v>
      </c>
      <c r="L33" s="167">
        <v>35983</v>
      </c>
      <c r="M33" s="167"/>
      <c r="N33" s="167">
        <v>37773</v>
      </c>
      <c r="O33" s="167">
        <v>37446</v>
      </c>
      <c r="P33" s="167"/>
      <c r="Q33" s="167">
        <v>37825</v>
      </c>
      <c r="R33" s="167">
        <v>36449</v>
      </c>
      <c r="S33" s="131"/>
      <c r="T33" s="131"/>
    </row>
    <row r="34" spans="1:20">
      <c r="A34" s="118">
        <v>29</v>
      </c>
      <c r="B34" s="167">
        <v>36621</v>
      </c>
      <c r="C34" s="167">
        <v>37214</v>
      </c>
      <c r="D34" s="167"/>
      <c r="E34" s="167">
        <v>35572</v>
      </c>
      <c r="F34" s="167">
        <v>36650</v>
      </c>
      <c r="G34" s="167"/>
      <c r="H34" s="167">
        <v>37823</v>
      </c>
      <c r="I34" s="167">
        <v>37482</v>
      </c>
      <c r="J34" s="167"/>
      <c r="K34" s="167">
        <v>37044</v>
      </c>
      <c r="L34" s="167">
        <v>36891</v>
      </c>
      <c r="M34" s="167"/>
      <c r="N34" s="167">
        <v>37695</v>
      </c>
      <c r="O34" s="167">
        <v>37161</v>
      </c>
      <c r="P34" s="167"/>
      <c r="Q34" s="167">
        <v>37314</v>
      </c>
      <c r="R34" s="167">
        <v>36497</v>
      </c>
      <c r="S34" s="131"/>
      <c r="T34" s="131"/>
    </row>
    <row r="35" spans="1:20">
      <c r="A35" s="118">
        <v>30</v>
      </c>
      <c r="B35" s="167">
        <v>36099</v>
      </c>
      <c r="C35" s="167">
        <v>36890</v>
      </c>
      <c r="D35" s="167"/>
      <c r="E35" s="167">
        <v>35467</v>
      </c>
      <c r="F35" s="167">
        <v>36680</v>
      </c>
      <c r="G35" s="167"/>
      <c r="H35" s="167">
        <v>36822</v>
      </c>
      <c r="I35" s="167">
        <v>37135</v>
      </c>
      <c r="J35" s="167"/>
      <c r="K35" s="167">
        <v>35749</v>
      </c>
      <c r="L35" s="167">
        <v>36418</v>
      </c>
      <c r="M35" s="167"/>
      <c r="N35" s="167">
        <v>37934</v>
      </c>
      <c r="O35" s="167">
        <v>38022</v>
      </c>
      <c r="P35" s="167"/>
      <c r="Q35" s="167">
        <v>37276</v>
      </c>
      <c r="R35" s="167">
        <v>37499</v>
      </c>
      <c r="S35" s="131"/>
      <c r="T35" s="131"/>
    </row>
    <row r="36" spans="1:20">
      <c r="A36" s="118">
        <v>31</v>
      </c>
      <c r="B36" s="167">
        <v>36312</v>
      </c>
      <c r="C36" s="167">
        <v>37148</v>
      </c>
      <c r="D36" s="167"/>
      <c r="E36" s="167">
        <v>34774</v>
      </c>
      <c r="F36" s="167">
        <v>36177</v>
      </c>
      <c r="G36" s="167"/>
      <c r="H36" s="167">
        <v>36217</v>
      </c>
      <c r="I36" s="167">
        <v>36698</v>
      </c>
      <c r="J36" s="167"/>
      <c r="K36" s="167">
        <v>35727</v>
      </c>
      <c r="L36" s="167">
        <v>36339</v>
      </c>
      <c r="M36" s="167"/>
      <c r="N36" s="167">
        <v>36980</v>
      </c>
      <c r="O36" s="167">
        <v>37632</v>
      </c>
      <c r="P36" s="167"/>
      <c r="Q36" s="167">
        <v>35819</v>
      </c>
      <c r="R36" s="167">
        <v>37010</v>
      </c>
      <c r="S36" s="131"/>
      <c r="T36" s="131"/>
    </row>
    <row r="37" spans="1:20">
      <c r="A37" s="118">
        <v>32</v>
      </c>
      <c r="B37" s="167">
        <v>35089</v>
      </c>
      <c r="C37" s="167">
        <v>35999</v>
      </c>
      <c r="D37" s="167"/>
      <c r="E37" s="167">
        <v>33786</v>
      </c>
      <c r="F37" s="167">
        <v>35446</v>
      </c>
      <c r="G37" s="167"/>
      <c r="H37" s="167">
        <v>36435</v>
      </c>
      <c r="I37" s="167">
        <v>37087</v>
      </c>
      <c r="J37" s="167"/>
      <c r="K37" s="167">
        <v>34926</v>
      </c>
      <c r="L37" s="167">
        <v>35917</v>
      </c>
      <c r="M37" s="167"/>
      <c r="N37" s="167">
        <v>36365</v>
      </c>
      <c r="O37" s="167">
        <v>37136</v>
      </c>
      <c r="P37" s="167"/>
      <c r="Q37" s="167">
        <v>35819</v>
      </c>
      <c r="R37" s="167">
        <v>37019</v>
      </c>
      <c r="S37" s="131"/>
      <c r="T37" s="131"/>
    </row>
    <row r="38" spans="1:20">
      <c r="A38" s="118">
        <v>33</v>
      </c>
      <c r="B38" s="167">
        <v>35723</v>
      </c>
      <c r="C38" s="167">
        <v>36102</v>
      </c>
      <c r="D38" s="167"/>
      <c r="E38" s="167">
        <v>34032</v>
      </c>
      <c r="F38" s="167">
        <v>35124</v>
      </c>
      <c r="G38" s="167"/>
      <c r="H38" s="167">
        <v>35286</v>
      </c>
      <c r="I38" s="167">
        <v>35481</v>
      </c>
      <c r="J38" s="167"/>
      <c r="K38" s="167">
        <v>33871</v>
      </c>
      <c r="L38" s="167">
        <v>34157</v>
      </c>
      <c r="M38" s="167"/>
      <c r="N38" s="167">
        <v>36579</v>
      </c>
      <c r="O38" s="167">
        <v>37048</v>
      </c>
      <c r="P38" s="167"/>
      <c r="Q38" s="167">
        <v>35044</v>
      </c>
      <c r="R38" s="167">
        <v>35440</v>
      </c>
      <c r="S38" s="131"/>
      <c r="T38" s="131"/>
    </row>
    <row r="39" spans="1:20">
      <c r="A39" s="118">
        <v>34</v>
      </c>
      <c r="B39" s="167">
        <v>36385</v>
      </c>
      <c r="C39" s="167">
        <v>36256</v>
      </c>
      <c r="D39" s="167"/>
      <c r="E39" s="167">
        <v>34246</v>
      </c>
      <c r="F39" s="167">
        <v>35484</v>
      </c>
      <c r="G39" s="167"/>
      <c r="H39" s="167">
        <v>35830</v>
      </c>
      <c r="I39" s="167">
        <v>35933</v>
      </c>
      <c r="J39" s="167"/>
      <c r="K39" s="167">
        <v>34217</v>
      </c>
      <c r="L39" s="167">
        <v>34593</v>
      </c>
      <c r="M39" s="167"/>
      <c r="N39" s="167">
        <v>35459</v>
      </c>
      <c r="O39" s="167">
        <v>35893</v>
      </c>
      <c r="P39" s="167"/>
      <c r="Q39" s="167">
        <v>33983</v>
      </c>
      <c r="R39" s="167">
        <v>34660</v>
      </c>
      <c r="S39" s="131"/>
      <c r="T39" s="131"/>
    </row>
    <row r="40" spans="1:20">
      <c r="A40" s="118">
        <v>35</v>
      </c>
      <c r="B40" s="167">
        <v>35753</v>
      </c>
      <c r="C40" s="167">
        <v>36299</v>
      </c>
      <c r="D40" s="167"/>
      <c r="E40" s="167">
        <v>34347</v>
      </c>
      <c r="F40" s="167">
        <v>36034</v>
      </c>
      <c r="G40" s="167"/>
      <c r="H40" s="167">
        <v>36488</v>
      </c>
      <c r="I40" s="167">
        <v>36134</v>
      </c>
      <c r="J40" s="167"/>
      <c r="K40" s="167">
        <v>34416</v>
      </c>
      <c r="L40" s="167">
        <v>34920</v>
      </c>
      <c r="M40" s="167"/>
      <c r="N40" s="167">
        <v>35961</v>
      </c>
      <c r="O40" s="167">
        <v>36295</v>
      </c>
      <c r="P40" s="167"/>
      <c r="Q40" s="167">
        <v>34304</v>
      </c>
      <c r="R40" s="167">
        <v>35165</v>
      </c>
      <c r="S40" s="131"/>
      <c r="T40" s="131"/>
    </row>
    <row r="41" spans="1:20">
      <c r="A41" s="118">
        <v>36</v>
      </c>
      <c r="B41" s="167">
        <v>34995</v>
      </c>
      <c r="C41" s="167">
        <v>35467</v>
      </c>
      <c r="D41" s="167"/>
      <c r="E41" s="167">
        <v>33701</v>
      </c>
      <c r="F41" s="167">
        <v>35400</v>
      </c>
      <c r="G41" s="167"/>
      <c r="H41" s="167">
        <v>35887</v>
      </c>
      <c r="I41" s="167">
        <v>36201</v>
      </c>
      <c r="J41" s="167"/>
      <c r="K41" s="167">
        <v>34511</v>
      </c>
      <c r="L41" s="167">
        <v>35421</v>
      </c>
      <c r="M41" s="167"/>
      <c r="N41" s="167">
        <v>36497</v>
      </c>
      <c r="O41" s="167">
        <v>36399</v>
      </c>
      <c r="P41" s="167"/>
      <c r="Q41" s="167">
        <v>34613</v>
      </c>
      <c r="R41" s="167">
        <v>35539</v>
      </c>
      <c r="S41" s="131"/>
      <c r="T41" s="131"/>
    </row>
    <row r="42" spans="1:20">
      <c r="A42" s="118">
        <v>37</v>
      </c>
      <c r="B42" s="167">
        <v>33471</v>
      </c>
      <c r="C42" s="167">
        <v>33974</v>
      </c>
      <c r="D42" s="167"/>
      <c r="E42" s="167">
        <v>32926</v>
      </c>
      <c r="F42" s="167">
        <v>34448</v>
      </c>
      <c r="G42" s="167"/>
      <c r="H42" s="167">
        <v>35085</v>
      </c>
      <c r="I42" s="167">
        <v>35335</v>
      </c>
      <c r="J42" s="167"/>
      <c r="K42" s="167">
        <v>33876</v>
      </c>
      <c r="L42" s="167">
        <v>34915</v>
      </c>
      <c r="M42" s="167"/>
      <c r="N42" s="167">
        <v>35913</v>
      </c>
      <c r="O42" s="167">
        <v>36519</v>
      </c>
      <c r="P42" s="167"/>
      <c r="Q42" s="167">
        <v>34557</v>
      </c>
      <c r="R42" s="167">
        <v>35892</v>
      </c>
      <c r="S42" s="131"/>
      <c r="T42" s="131"/>
    </row>
    <row r="43" spans="1:20">
      <c r="A43" s="118">
        <v>38</v>
      </c>
      <c r="B43" s="167">
        <v>31663</v>
      </c>
      <c r="C43" s="167">
        <v>32041</v>
      </c>
      <c r="D43" s="167"/>
      <c r="E43" s="167">
        <v>30125</v>
      </c>
      <c r="F43" s="167">
        <v>31385</v>
      </c>
      <c r="G43" s="167"/>
      <c r="H43" s="167">
        <v>33586</v>
      </c>
      <c r="I43" s="167">
        <v>33784</v>
      </c>
      <c r="J43" s="167"/>
      <c r="K43" s="167">
        <v>33130</v>
      </c>
      <c r="L43" s="167">
        <v>34132</v>
      </c>
      <c r="M43" s="167"/>
      <c r="N43" s="167">
        <v>35192</v>
      </c>
      <c r="O43" s="167">
        <v>35691</v>
      </c>
      <c r="P43" s="167"/>
      <c r="Q43" s="167">
        <v>34016</v>
      </c>
      <c r="R43" s="167">
        <v>35337</v>
      </c>
      <c r="S43" s="131"/>
      <c r="T43" s="131"/>
    </row>
    <row r="44" spans="1:20">
      <c r="A44" s="118">
        <v>39</v>
      </c>
      <c r="B44" s="167">
        <v>30603</v>
      </c>
      <c r="C44" s="167">
        <v>30616</v>
      </c>
      <c r="D44" s="167"/>
      <c r="E44" s="167">
        <v>30169</v>
      </c>
      <c r="F44" s="167">
        <v>31013</v>
      </c>
      <c r="G44" s="167"/>
      <c r="H44" s="167">
        <v>31781</v>
      </c>
      <c r="I44" s="167">
        <v>31993</v>
      </c>
      <c r="J44" s="167"/>
      <c r="K44" s="167">
        <v>30293</v>
      </c>
      <c r="L44" s="167">
        <v>30986</v>
      </c>
      <c r="M44" s="167"/>
      <c r="N44" s="167">
        <v>33685</v>
      </c>
      <c r="O44" s="167">
        <v>34071</v>
      </c>
      <c r="P44" s="167"/>
      <c r="Q44" s="167">
        <v>33259</v>
      </c>
      <c r="R44" s="167">
        <v>34531</v>
      </c>
      <c r="S44" s="131"/>
      <c r="T44" s="131"/>
    </row>
    <row r="45" spans="1:20">
      <c r="A45" s="118">
        <v>40</v>
      </c>
      <c r="B45" s="167">
        <v>32622</v>
      </c>
      <c r="C45" s="167">
        <v>32723</v>
      </c>
      <c r="D45" s="167"/>
      <c r="E45" s="167">
        <v>31504</v>
      </c>
      <c r="F45" s="167">
        <v>32492</v>
      </c>
      <c r="G45" s="167"/>
      <c r="H45" s="167">
        <v>30650</v>
      </c>
      <c r="I45" s="167">
        <v>30544</v>
      </c>
      <c r="J45" s="167"/>
      <c r="K45" s="167">
        <v>30245</v>
      </c>
      <c r="L45" s="167">
        <v>30651</v>
      </c>
      <c r="M45" s="167"/>
      <c r="N45" s="167">
        <v>31815</v>
      </c>
      <c r="O45" s="167">
        <v>32251</v>
      </c>
      <c r="P45" s="167"/>
      <c r="Q45" s="167">
        <v>30305</v>
      </c>
      <c r="R45" s="167">
        <v>31406</v>
      </c>
      <c r="S45" s="131"/>
      <c r="T45" s="131"/>
    </row>
    <row r="46" spans="1:20">
      <c r="A46" s="118">
        <v>41</v>
      </c>
      <c r="B46" s="167">
        <v>33160</v>
      </c>
      <c r="C46" s="167">
        <v>33193</v>
      </c>
      <c r="D46" s="167"/>
      <c r="E46" s="167">
        <v>31398</v>
      </c>
      <c r="F46" s="167">
        <v>32579</v>
      </c>
      <c r="G46" s="167"/>
      <c r="H46" s="167">
        <v>32707</v>
      </c>
      <c r="I46" s="167">
        <v>32695</v>
      </c>
      <c r="J46" s="167"/>
      <c r="K46" s="167">
        <v>31468</v>
      </c>
      <c r="L46" s="167">
        <v>32090</v>
      </c>
      <c r="M46" s="167"/>
      <c r="N46" s="167">
        <v>30712</v>
      </c>
      <c r="O46" s="167">
        <v>30839</v>
      </c>
      <c r="P46" s="167"/>
      <c r="Q46" s="167">
        <v>30240</v>
      </c>
      <c r="R46" s="167">
        <v>30992</v>
      </c>
      <c r="S46" s="131"/>
      <c r="T46" s="131"/>
    </row>
    <row r="47" spans="1:20">
      <c r="A47" s="118">
        <v>42</v>
      </c>
      <c r="B47" s="167">
        <v>33272</v>
      </c>
      <c r="C47" s="167">
        <v>33333</v>
      </c>
      <c r="D47" s="167"/>
      <c r="E47" s="167">
        <v>32214</v>
      </c>
      <c r="F47" s="167">
        <v>33261</v>
      </c>
      <c r="G47" s="167"/>
      <c r="H47" s="167">
        <v>33267</v>
      </c>
      <c r="I47" s="167">
        <v>33151</v>
      </c>
      <c r="J47" s="167"/>
      <c r="K47" s="167">
        <v>31408</v>
      </c>
      <c r="L47" s="167">
        <v>32240</v>
      </c>
      <c r="M47" s="167"/>
      <c r="N47" s="167">
        <v>32769</v>
      </c>
      <c r="O47" s="167">
        <v>32972</v>
      </c>
      <c r="P47" s="167"/>
      <c r="Q47" s="167">
        <v>31456</v>
      </c>
      <c r="R47" s="167">
        <v>32438</v>
      </c>
      <c r="S47" s="131"/>
      <c r="T47" s="131"/>
    </row>
    <row r="48" spans="1:20">
      <c r="A48" s="118">
        <v>43</v>
      </c>
      <c r="B48" s="167">
        <v>35532</v>
      </c>
      <c r="C48" s="167">
        <v>35517</v>
      </c>
      <c r="D48" s="167"/>
      <c r="E48" s="167">
        <v>34054</v>
      </c>
      <c r="F48" s="167">
        <v>35091</v>
      </c>
      <c r="G48" s="167"/>
      <c r="H48" s="167">
        <v>33367</v>
      </c>
      <c r="I48" s="167">
        <v>33327</v>
      </c>
      <c r="J48" s="167"/>
      <c r="K48" s="167">
        <v>32277</v>
      </c>
      <c r="L48" s="167">
        <v>32889</v>
      </c>
      <c r="M48" s="167"/>
      <c r="N48" s="167">
        <v>33233</v>
      </c>
      <c r="O48" s="167">
        <v>33393</v>
      </c>
      <c r="P48" s="167"/>
      <c r="Q48" s="167">
        <v>31362</v>
      </c>
      <c r="R48" s="167">
        <v>32589</v>
      </c>
      <c r="S48" s="131"/>
      <c r="T48" s="131"/>
    </row>
    <row r="49" spans="1:20">
      <c r="A49" s="118">
        <v>44</v>
      </c>
      <c r="B49" s="167">
        <v>38123</v>
      </c>
      <c r="C49" s="167">
        <v>37888</v>
      </c>
      <c r="D49" s="167"/>
      <c r="E49" s="167">
        <v>35759</v>
      </c>
      <c r="F49" s="167">
        <v>36864</v>
      </c>
      <c r="G49" s="167"/>
      <c r="H49" s="167">
        <v>35569</v>
      </c>
      <c r="I49" s="167">
        <v>35484</v>
      </c>
      <c r="J49" s="167"/>
      <c r="K49" s="167">
        <v>34075</v>
      </c>
      <c r="L49" s="167">
        <v>34759</v>
      </c>
      <c r="M49" s="167"/>
      <c r="N49" s="167">
        <v>33418</v>
      </c>
      <c r="O49" s="167">
        <v>33562</v>
      </c>
      <c r="P49" s="167"/>
      <c r="Q49" s="167">
        <v>32212</v>
      </c>
      <c r="R49" s="167">
        <v>33241</v>
      </c>
      <c r="S49" s="131"/>
      <c r="T49" s="131"/>
    </row>
    <row r="50" spans="1:20">
      <c r="A50" s="118">
        <v>45</v>
      </c>
      <c r="B50" s="167">
        <v>39905</v>
      </c>
      <c r="C50" s="167">
        <v>39597</v>
      </c>
      <c r="D50" s="167"/>
      <c r="E50" s="167">
        <v>36884</v>
      </c>
      <c r="F50" s="167">
        <v>38534</v>
      </c>
      <c r="G50" s="167"/>
      <c r="H50" s="167">
        <v>38147</v>
      </c>
      <c r="I50" s="167">
        <v>37790</v>
      </c>
      <c r="J50" s="167"/>
      <c r="K50" s="167">
        <v>35749</v>
      </c>
      <c r="L50" s="167">
        <v>36576</v>
      </c>
      <c r="M50" s="167"/>
      <c r="N50" s="167">
        <v>35596</v>
      </c>
      <c r="O50" s="167">
        <v>35693</v>
      </c>
      <c r="P50" s="167"/>
      <c r="Q50" s="167">
        <v>34047</v>
      </c>
      <c r="R50" s="167">
        <v>35208</v>
      </c>
      <c r="S50" s="131"/>
      <c r="T50" s="131"/>
    </row>
    <row r="51" spans="1:20">
      <c r="A51" s="118">
        <v>46</v>
      </c>
      <c r="B51" s="167">
        <v>39222</v>
      </c>
      <c r="C51" s="167">
        <v>39032</v>
      </c>
      <c r="D51" s="167"/>
      <c r="E51" s="167">
        <v>36481</v>
      </c>
      <c r="F51" s="167">
        <v>38165</v>
      </c>
      <c r="G51" s="167"/>
      <c r="H51" s="167">
        <v>39921</v>
      </c>
      <c r="I51" s="167">
        <v>39490</v>
      </c>
      <c r="J51" s="167"/>
      <c r="K51" s="167">
        <v>36792</v>
      </c>
      <c r="L51" s="167">
        <v>38165</v>
      </c>
      <c r="M51" s="167"/>
      <c r="N51" s="167">
        <v>38172</v>
      </c>
      <c r="O51" s="167">
        <v>38106</v>
      </c>
      <c r="P51" s="167"/>
      <c r="Q51" s="167">
        <v>35633</v>
      </c>
      <c r="R51" s="167">
        <v>36939</v>
      </c>
      <c r="S51" s="131"/>
      <c r="T51" s="131"/>
    </row>
    <row r="52" spans="1:20">
      <c r="A52" s="118">
        <v>47</v>
      </c>
      <c r="B52" s="167">
        <v>40801</v>
      </c>
      <c r="C52" s="167">
        <v>40400</v>
      </c>
      <c r="D52" s="167"/>
      <c r="E52" s="167">
        <v>37985</v>
      </c>
      <c r="F52" s="167">
        <v>39581</v>
      </c>
      <c r="G52" s="167"/>
      <c r="H52" s="167">
        <v>39262</v>
      </c>
      <c r="I52" s="167">
        <v>38899</v>
      </c>
      <c r="J52" s="167"/>
      <c r="K52" s="167">
        <v>36424</v>
      </c>
      <c r="L52" s="167">
        <v>37812</v>
      </c>
      <c r="M52" s="167"/>
      <c r="N52" s="167">
        <v>39954</v>
      </c>
      <c r="O52" s="167">
        <v>39751</v>
      </c>
      <c r="P52" s="167"/>
      <c r="Q52" s="167">
        <v>36742</v>
      </c>
      <c r="R52" s="167">
        <v>38581</v>
      </c>
      <c r="S52" s="131"/>
      <c r="T52" s="131"/>
    </row>
    <row r="53" spans="1:20">
      <c r="A53" s="118">
        <v>48</v>
      </c>
      <c r="B53" s="167">
        <v>41543</v>
      </c>
      <c r="C53" s="167">
        <v>41251</v>
      </c>
      <c r="D53" s="167"/>
      <c r="E53" s="167">
        <v>38668</v>
      </c>
      <c r="F53" s="167">
        <v>39990</v>
      </c>
      <c r="G53" s="167"/>
      <c r="H53" s="167">
        <v>40781</v>
      </c>
      <c r="I53" s="167">
        <v>40293</v>
      </c>
      <c r="J53" s="167"/>
      <c r="K53" s="167">
        <v>37924</v>
      </c>
      <c r="L53" s="167">
        <v>39291</v>
      </c>
      <c r="M53" s="167"/>
      <c r="N53" s="167">
        <v>39228</v>
      </c>
      <c r="O53" s="167">
        <v>39184</v>
      </c>
      <c r="P53" s="167"/>
      <c r="Q53" s="167">
        <v>36320</v>
      </c>
      <c r="R53" s="167">
        <v>38247</v>
      </c>
      <c r="S53" s="131"/>
      <c r="T53" s="131"/>
    </row>
    <row r="54" spans="1:20">
      <c r="A54" s="118">
        <v>49</v>
      </c>
      <c r="B54" s="167">
        <v>41358</v>
      </c>
      <c r="C54" s="167">
        <v>41143</v>
      </c>
      <c r="D54" s="167"/>
      <c r="E54" s="167">
        <v>39404</v>
      </c>
      <c r="F54" s="167">
        <v>40655</v>
      </c>
      <c r="G54" s="167"/>
      <c r="H54" s="167">
        <v>41499</v>
      </c>
      <c r="I54" s="167">
        <v>41148</v>
      </c>
      <c r="J54" s="167"/>
      <c r="K54" s="167">
        <v>38571</v>
      </c>
      <c r="L54" s="167">
        <v>39657</v>
      </c>
      <c r="M54" s="167"/>
      <c r="N54" s="167">
        <v>40776</v>
      </c>
      <c r="O54" s="167">
        <v>40593</v>
      </c>
      <c r="P54" s="167"/>
      <c r="Q54" s="167">
        <v>37819</v>
      </c>
      <c r="R54" s="167">
        <v>39625</v>
      </c>
      <c r="S54" s="131"/>
      <c r="T54" s="131"/>
    </row>
    <row r="55" spans="1:20">
      <c r="A55" s="118">
        <v>50</v>
      </c>
      <c r="B55" s="167">
        <v>41391</v>
      </c>
      <c r="C55" s="167">
        <v>41554</v>
      </c>
      <c r="D55" s="167"/>
      <c r="E55" s="167">
        <v>38795</v>
      </c>
      <c r="F55" s="167">
        <v>41748</v>
      </c>
      <c r="G55" s="167"/>
      <c r="H55" s="167">
        <v>41360</v>
      </c>
      <c r="I55" s="167">
        <v>41644</v>
      </c>
      <c r="J55" s="167"/>
      <c r="K55" s="167">
        <v>39371</v>
      </c>
      <c r="L55" s="167">
        <v>42607</v>
      </c>
      <c r="M55" s="167"/>
      <c r="N55" s="167">
        <v>41471</v>
      </c>
      <c r="O55" s="167">
        <v>41516</v>
      </c>
      <c r="P55" s="167"/>
      <c r="Q55" s="167">
        <v>38490</v>
      </c>
      <c r="R55" s="167">
        <v>40671</v>
      </c>
      <c r="S55" s="131"/>
      <c r="T55" s="131"/>
    </row>
    <row r="56" spans="1:20">
      <c r="A56" s="118">
        <v>51</v>
      </c>
      <c r="B56" s="167">
        <v>42646</v>
      </c>
      <c r="C56" s="167">
        <v>42720</v>
      </c>
      <c r="D56" s="167"/>
      <c r="E56" s="167">
        <v>40421</v>
      </c>
      <c r="F56" s="167">
        <v>42402</v>
      </c>
      <c r="G56" s="167"/>
      <c r="H56" s="167">
        <v>41330</v>
      </c>
      <c r="I56" s="167">
        <v>41301</v>
      </c>
      <c r="J56" s="167"/>
      <c r="K56" s="167">
        <v>38735</v>
      </c>
      <c r="L56" s="167">
        <v>40559</v>
      </c>
      <c r="M56" s="167"/>
      <c r="N56" s="167">
        <v>41295</v>
      </c>
      <c r="O56" s="167">
        <v>41552</v>
      </c>
      <c r="P56" s="167"/>
      <c r="Q56" s="167">
        <v>39277</v>
      </c>
      <c r="R56" s="167">
        <v>41809</v>
      </c>
      <c r="S56" s="131"/>
      <c r="T56" s="131"/>
    </row>
    <row r="57" spans="1:20">
      <c r="A57" s="118">
        <v>52</v>
      </c>
      <c r="B57" s="167">
        <v>42441</v>
      </c>
      <c r="C57" s="167">
        <v>42598</v>
      </c>
      <c r="D57" s="167"/>
      <c r="E57" s="167">
        <v>39547</v>
      </c>
      <c r="F57" s="167">
        <v>41985</v>
      </c>
      <c r="G57" s="167"/>
      <c r="H57" s="167">
        <v>42580</v>
      </c>
      <c r="I57" s="167">
        <v>42755</v>
      </c>
      <c r="J57" s="167"/>
      <c r="K57" s="167">
        <v>40329</v>
      </c>
      <c r="L57" s="167">
        <v>42690</v>
      </c>
      <c r="M57" s="167"/>
      <c r="N57" s="167">
        <v>41262</v>
      </c>
      <c r="O57" s="167">
        <v>41271</v>
      </c>
      <c r="P57" s="167"/>
      <c r="Q57" s="167">
        <v>38616</v>
      </c>
      <c r="R57" s="167">
        <v>40174</v>
      </c>
      <c r="S57" s="131"/>
      <c r="T57" s="131"/>
    </row>
    <row r="58" spans="1:20">
      <c r="A58" s="118">
        <v>53</v>
      </c>
      <c r="B58" s="167">
        <v>42060</v>
      </c>
      <c r="C58" s="167">
        <v>42092</v>
      </c>
      <c r="D58" s="167"/>
      <c r="E58" s="167">
        <v>39588</v>
      </c>
      <c r="F58" s="167">
        <v>41146</v>
      </c>
      <c r="G58" s="167"/>
      <c r="H58" s="167">
        <v>42376</v>
      </c>
      <c r="I58" s="167">
        <v>42372</v>
      </c>
      <c r="J58" s="167"/>
      <c r="K58" s="167">
        <v>39441</v>
      </c>
      <c r="L58" s="167">
        <v>41163</v>
      </c>
      <c r="M58" s="167"/>
      <c r="N58" s="167">
        <v>42493</v>
      </c>
      <c r="O58" s="167">
        <v>42696</v>
      </c>
      <c r="P58" s="167"/>
      <c r="Q58" s="167">
        <v>40178</v>
      </c>
      <c r="R58" s="167">
        <v>42142</v>
      </c>
      <c r="S58" s="131"/>
      <c r="T58" s="131"/>
    </row>
    <row r="59" spans="1:20">
      <c r="A59" s="118">
        <v>54</v>
      </c>
      <c r="B59" s="167">
        <v>40724</v>
      </c>
      <c r="C59" s="167">
        <v>40816</v>
      </c>
      <c r="D59" s="167"/>
      <c r="E59" s="167">
        <v>39078</v>
      </c>
      <c r="F59" s="167">
        <v>40919</v>
      </c>
      <c r="G59" s="167"/>
      <c r="H59" s="167">
        <v>42025</v>
      </c>
      <c r="I59" s="167">
        <v>42155</v>
      </c>
      <c r="J59" s="167"/>
      <c r="K59" s="167">
        <v>39502</v>
      </c>
      <c r="L59" s="167">
        <v>41339</v>
      </c>
      <c r="M59" s="167"/>
      <c r="N59" s="167">
        <v>42297</v>
      </c>
      <c r="O59" s="167">
        <v>42387</v>
      </c>
      <c r="P59" s="167"/>
      <c r="Q59" s="167">
        <v>39308</v>
      </c>
      <c r="R59" s="167">
        <v>40869</v>
      </c>
      <c r="S59" s="131"/>
      <c r="T59" s="131"/>
    </row>
    <row r="60" spans="1:20">
      <c r="A60" s="118">
        <v>55</v>
      </c>
      <c r="B60" s="167">
        <v>39939</v>
      </c>
      <c r="C60" s="167">
        <v>39998</v>
      </c>
      <c r="D60" s="167"/>
      <c r="E60" s="167">
        <v>38031</v>
      </c>
      <c r="F60" s="167">
        <v>39333</v>
      </c>
      <c r="G60" s="167"/>
      <c r="H60" s="167">
        <v>40671</v>
      </c>
      <c r="I60" s="167">
        <v>40621</v>
      </c>
      <c r="J60" s="167"/>
      <c r="K60" s="167">
        <v>38909</v>
      </c>
      <c r="L60" s="167">
        <v>40250</v>
      </c>
      <c r="M60" s="167"/>
      <c r="N60" s="167">
        <v>41967</v>
      </c>
      <c r="O60" s="167">
        <v>42151</v>
      </c>
      <c r="P60" s="167"/>
      <c r="Q60" s="167">
        <v>39354</v>
      </c>
      <c r="R60" s="167">
        <v>40899</v>
      </c>
      <c r="S60" s="131"/>
      <c r="T60" s="131"/>
    </row>
    <row r="61" spans="1:20">
      <c r="A61" s="118">
        <v>56</v>
      </c>
      <c r="B61" s="167">
        <v>38427</v>
      </c>
      <c r="C61" s="167">
        <v>38550</v>
      </c>
      <c r="D61" s="167"/>
      <c r="E61" s="167">
        <v>36862</v>
      </c>
      <c r="F61" s="167">
        <v>38488</v>
      </c>
      <c r="G61" s="167"/>
      <c r="H61" s="167">
        <v>39839</v>
      </c>
      <c r="I61" s="167">
        <v>39987</v>
      </c>
      <c r="J61" s="167"/>
      <c r="K61" s="167">
        <v>37885</v>
      </c>
      <c r="L61" s="167">
        <v>39360</v>
      </c>
      <c r="M61" s="167"/>
      <c r="N61" s="167">
        <v>40603</v>
      </c>
      <c r="O61" s="167">
        <v>40612</v>
      </c>
      <c r="P61" s="167"/>
      <c r="Q61" s="167">
        <v>38748</v>
      </c>
      <c r="R61" s="167">
        <v>39997</v>
      </c>
      <c r="S61" s="131"/>
      <c r="T61" s="131"/>
    </row>
    <row r="62" spans="1:20">
      <c r="A62" s="118">
        <v>57</v>
      </c>
      <c r="B62" s="167">
        <v>38397</v>
      </c>
      <c r="C62" s="167">
        <v>38514</v>
      </c>
      <c r="D62" s="167"/>
      <c r="E62" s="177">
        <v>36217</v>
      </c>
      <c r="F62" s="167">
        <v>37579</v>
      </c>
      <c r="G62" s="167"/>
      <c r="H62" s="167">
        <v>38357</v>
      </c>
      <c r="I62" s="167">
        <v>38431</v>
      </c>
      <c r="J62" s="167"/>
      <c r="K62" s="167">
        <v>36734</v>
      </c>
      <c r="L62" s="167">
        <v>38008</v>
      </c>
      <c r="M62" s="167"/>
      <c r="N62" s="167">
        <v>39689</v>
      </c>
      <c r="O62" s="167">
        <v>39892</v>
      </c>
      <c r="P62" s="167"/>
      <c r="Q62" s="167">
        <v>37685</v>
      </c>
      <c r="R62" s="167">
        <v>39066</v>
      </c>
      <c r="S62" s="131"/>
      <c r="T62" s="131"/>
    </row>
    <row r="63" spans="1:20">
      <c r="A63" s="118">
        <v>58</v>
      </c>
      <c r="B63" s="167">
        <v>37263</v>
      </c>
      <c r="C63" s="167">
        <v>37325</v>
      </c>
      <c r="D63" s="167"/>
      <c r="E63" s="167">
        <v>35210</v>
      </c>
      <c r="F63" s="167">
        <v>36300</v>
      </c>
      <c r="G63" s="167"/>
      <c r="H63" s="167">
        <v>38274</v>
      </c>
      <c r="I63" s="167">
        <v>38336</v>
      </c>
      <c r="J63" s="167"/>
      <c r="K63" s="167">
        <v>36030</v>
      </c>
      <c r="L63" s="167">
        <v>37198</v>
      </c>
      <c r="M63" s="167"/>
      <c r="N63" s="167">
        <v>38242</v>
      </c>
      <c r="O63" s="167">
        <v>38306</v>
      </c>
      <c r="P63" s="167"/>
      <c r="Q63" s="167">
        <v>36500</v>
      </c>
      <c r="R63" s="167">
        <v>37676</v>
      </c>
      <c r="S63" s="131"/>
      <c r="T63" s="131"/>
    </row>
    <row r="64" spans="1:20">
      <c r="A64" s="118">
        <v>59</v>
      </c>
      <c r="B64" s="167">
        <v>36058</v>
      </c>
      <c r="C64" s="167">
        <v>36061</v>
      </c>
      <c r="D64" s="167"/>
      <c r="E64" s="167">
        <v>34417</v>
      </c>
      <c r="F64" s="167">
        <v>35288</v>
      </c>
      <c r="G64" s="167"/>
      <c r="H64" s="167">
        <v>37138</v>
      </c>
      <c r="I64" s="167">
        <v>37274</v>
      </c>
      <c r="J64" s="167"/>
      <c r="K64" s="167">
        <v>35049</v>
      </c>
      <c r="L64" s="167">
        <v>36234</v>
      </c>
      <c r="M64" s="167"/>
      <c r="N64" s="167">
        <v>38107</v>
      </c>
      <c r="O64" s="167">
        <v>38296</v>
      </c>
      <c r="P64" s="167"/>
      <c r="Q64" s="167">
        <v>35765</v>
      </c>
      <c r="R64" s="167">
        <v>37097</v>
      </c>
      <c r="S64" s="131"/>
      <c r="T64" s="131"/>
    </row>
    <row r="65" spans="1:20">
      <c r="A65" s="118">
        <v>60</v>
      </c>
      <c r="B65" s="167">
        <v>34941</v>
      </c>
      <c r="C65" s="167">
        <v>34760</v>
      </c>
      <c r="D65" s="167"/>
      <c r="E65" s="167">
        <v>33311</v>
      </c>
      <c r="F65" s="167">
        <v>34097</v>
      </c>
      <c r="G65" s="167"/>
      <c r="H65" s="167">
        <v>35949</v>
      </c>
      <c r="I65" s="167">
        <v>35812</v>
      </c>
      <c r="J65" s="167"/>
      <c r="K65" s="167">
        <v>34178</v>
      </c>
      <c r="L65" s="167">
        <v>34761</v>
      </c>
      <c r="M65" s="167"/>
      <c r="N65" s="167">
        <v>37003</v>
      </c>
      <c r="O65" s="167">
        <v>37157</v>
      </c>
      <c r="P65" s="167"/>
      <c r="Q65" s="167">
        <v>34827</v>
      </c>
      <c r="R65" s="167">
        <v>35925</v>
      </c>
      <c r="S65" s="131"/>
      <c r="T65" s="131"/>
    </row>
    <row r="66" spans="1:20">
      <c r="A66" s="118">
        <v>61</v>
      </c>
      <c r="B66" s="167">
        <v>33606</v>
      </c>
      <c r="C66" s="167">
        <v>33595</v>
      </c>
      <c r="D66" s="167"/>
      <c r="E66" s="167">
        <v>31726</v>
      </c>
      <c r="F66" s="167">
        <v>32480</v>
      </c>
      <c r="G66" s="167"/>
      <c r="H66" s="167">
        <v>34801</v>
      </c>
      <c r="I66" s="167">
        <v>34731</v>
      </c>
      <c r="J66" s="167"/>
      <c r="K66" s="167">
        <v>33057</v>
      </c>
      <c r="L66" s="167">
        <v>34014</v>
      </c>
      <c r="M66" s="167"/>
      <c r="N66" s="167">
        <v>35770</v>
      </c>
      <c r="O66" s="167">
        <v>35721</v>
      </c>
      <c r="P66" s="167"/>
      <c r="Q66" s="167">
        <v>33894</v>
      </c>
      <c r="R66" s="167">
        <v>34593</v>
      </c>
      <c r="S66" s="131"/>
      <c r="T66" s="131"/>
    </row>
    <row r="67" spans="1:20">
      <c r="A67" s="118">
        <v>62</v>
      </c>
      <c r="B67" s="167">
        <v>33002</v>
      </c>
      <c r="C67" s="167">
        <v>32840</v>
      </c>
      <c r="D67" s="167"/>
      <c r="E67" s="167">
        <v>31363</v>
      </c>
      <c r="F67" s="167">
        <v>31945</v>
      </c>
      <c r="G67" s="167"/>
      <c r="H67" s="167">
        <v>33426</v>
      </c>
      <c r="I67" s="167">
        <v>33320</v>
      </c>
      <c r="J67" s="167"/>
      <c r="K67" s="167">
        <v>31417</v>
      </c>
      <c r="L67" s="167">
        <v>32032</v>
      </c>
      <c r="M67" s="167"/>
      <c r="N67" s="167">
        <v>34621</v>
      </c>
      <c r="O67" s="167">
        <v>34559</v>
      </c>
      <c r="P67" s="167"/>
      <c r="Q67" s="167">
        <v>32738</v>
      </c>
      <c r="R67" s="167">
        <v>33651</v>
      </c>
      <c r="S67" s="131"/>
      <c r="T67" s="131"/>
    </row>
    <row r="68" spans="1:20">
      <c r="A68" s="118">
        <v>63</v>
      </c>
      <c r="B68" s="167">
        <v>32395</v>
      </c>
      <c r="C68" s="167">
        <v>32008</v>
      </c>
      <c r="D68" s="167"/>
      <c r="E68" s="167">
        <v>30581</v>
      </c>
      <c r="F68" s="167">
        <v>31122</v>
      </c>
      <c r="G68" s="167"/>
      <c r="H68" s="167">
        <v>32762</v>
      </c>
      <c r="I68" s="167">
        <v>32667</v>
      </c>
      <c r="J68" s="167"/>
      <c r="K68" s="167">
        <v>31041</v>
      </c>
      <c r="L68" s="167">
        <v>31713</v>
      </c>
      <c r="M68" s="167"/>
      <c r="N68" s="167">
        <v>33182</v>
      </c>
      <c r="O68" s="167">
        <v>33131</v>
      </c>
      <c r="P68" s="167"/>
      <c r="Q68" s="167">
        <v>31050</v>
      </c>
      <c r="R68" s="167">
        <v>31682</v>
      </c>
      <c r="S68" s="131"/>
      <c r="T68" s="131"/>
    </row>
    <row r="69" spans="1:20">
      <c r="A69" s="118">
        <v>64</v>
      </c>
      <c r="B69" s="167">
        <v>31202</v>
      </c>
      <c r="C69" s="167">
        <v>30701</v>
      </c>
      <c r="D69" s="167"/>
      <c r="E69" s="167">
        <v>29425</v>
      </c>
      <c r="F69" s="167">
        <v>29738</v>
      </c>
      <c r="G69" s="167"/>
      <c r="H69" s="167">
        <v>32135</v>
      </c>
      <c r="I69" s="167">
        <v>31784</v>
      </c>
      <c r="J69" s="167"/>
      <c r="K69" s="167">
        <v>30245</v>
      </c>
      <c r="L69" s="167">
        <v>30763</v>
      </c>
      <c r="M69" s="167"/>
      <c r="N69" s="167">
        <v>32487</v>
      </c>
      <c r="O69" s="167">
        <v>32406</v>
      </c>
      <c r="P69" s="167"/>
      <c r="Q69" s="167">
        <v>30734</v>
      </c>
      <c r="R69" s="167">
        <v>31369</v>
      </c>
      <c r="S69" s="131"/>
      <c r="T69" s="131"/>
    </row>
    <row r="70" spans="1:20">
      <c r="A70" s="118">
        <v>65</v>
      </c>
      <c r="B70" s="167">
        <v>31507</v>
      </c>
      <c r="C70" s="167">
        <v>30930</v>
      </c>
      <c r="D70" s="167"/>
      <c r="E70" s="167">
        <v>29569</v>
      </c>
      <c r="F70" s="167">
        <v>29528</v>
      </c>
      <c r="G70" s="167"/>
      <c r="H70" s="167">
        <v>30943</v>
      </c>
      <c r="I70" s="167">
        <v>30597</v>
      </c>
      <c r="J70" s="167"/>
      <c r="K70" s="167">
        <v>29076</v>
      </c>
      <c r="L70" s="167">
        <v>29447</v>
      </c>
      <c r="M70" s="167"/>
      <c r="N70" s="167">
        <v>31832</v>
      </c>
      <c r="O70" s="167">
        <v>31472</v>
      </c>
      <c r="P70" s="167"/>
      <c r="Q70" s="167">
        <v>29878</v>
      </c>
      <c r="R70" s="167">
        <v>30376</v>
      </c>
      <c r="S70" s="131"/>
      <c r="T70" s="131"/>
    </row>
    <row r="71" spans="1:20">
      <c r="A71" s="118">
        <v>66</v>
      </c>
      <c r="B71" s="167">
        <v>31414</v>
      </c>
      <c r="C71" s="167">
        <v>30532</v>
      </c>
      <c r="D71" s="167"/>
      <c r="E71" s="167">
        <v>29668</v>
      </c>
      <c r="F71" s="167">
        <v>29443</v>
      </c>
      <c r="G71" s="167"/>
      <c r="H71" s="167">
        <v>31228</v>
      </c>
      <c r="I71" s="167">
        <v>30858</v>
      </c>
      <c r="J71" s="167"/>
      <c r="K71" s="167">
        <v>29098</v>
      </c>
      <c r="L71" s="167">
        <v>29159</v>
      </c>
      <c r="M71" s="167"/>
      <c r="N71" s="167">
        <v>30645</v>
      </c>
      <c r="O71" s="167">
        <v>30225</v>
      </c>
      <c r="P71" s="167"/>
      <c r="Q71" s="167">
        <v>28670</v>
      </c>
      <c r="R71" s="167">
        <v>29032</v>
      </c>
      <c r="S71" s="131"/>
      <c r="T71" s="131"/>
    </row>
    <row r="72" spans="1:20">
      <c r="A72" s="118">
        <v>67</v>
      </c>
      <c r="B72" s="167">
        <v>32127</v>
      </c>
      <c r="C72" s="167">
        <v>31324</v>
      </c>
      <c r="D72" s="167"/>
      <c r="E72" s="167">
        <v>30193</v>
      </c>
      <c r="F72" s="167">
        <v>29965</v>
      </c>
      <c r="G72" s="167"/>
      <c r="H72" s="167">
        <v>31100</v>
      </c>
      <c r="I72" s="167">
        <v>30630</v>
      </c>
      <c r="J72" s="167"/>
      <c r="K72" s="167">
        <v>29224</v>
      </c>
      <c r="L72" s="167">
        <v>29221</v>
      </c>
      <c r="M72" s="167"/>
      <c r="N72" s="167">
        <v>30850</v>
      </c>
      <c r="O72" s="167">
        <v>30311</v>
      </c>
      <c r="P72" s="167"/>
      <c r="Q72" s="167">
        <v>28628</v>
      </c>
      <c r="R72" s="167">
        <v>28612</v>
      </c>
      <c r="S72" s="131"/>
      <c r="T72" s="131"/>
    </row>
    <row r="73" spans="1:20">
      <c r="A73" s="118">
        <v>68</v>
      </c>
      <c r="B73" s="167">
        <v>33103</v>
      </c>
      <c r="C73" s="167">
        <v>32552</v>
      </c>
      <c r="D73" s="167"/>
      <c r="E73" s="167">
        <v>30916</v>
      </c>
      <c r="F73" s="167">
        <v>30624</v>
      </c>
      <c r="G73" s="167"/>
      <c r="H73" s="167">
        <v>31741</v>
      </c>
      <c r="I73" s="167">
        <v>31246</v>
      </c>
      <c r="J73" s="167"/>
      <c r="K73" s="167">
        <v>29691</v>
      </c>
      <c r="L73" s="167">
        <v>29568</v>
      </c>
      <c r="M73" s="167"/>
      <c r="N73" s="167">
        <v>30733</v>
      </c>
      <c r="O73" s="167">
        <v>30001</v>
      </c>
      <c r="P73" s="167"/>
      <c r="Q73" s="167">
        <v>28748</v>
      </c>
      <c r="R73" s="167">
        <v>28595</v>
      </c>
      <c r="S73" s="131"/>
      <c r="T73" s="131"/>
    </row>
    <row r="74" spans="1:20">
      <c r="A74" s="118">
        <v>69</v>
      </c>
      <c r="B74" s="167">
        <v>35906</v>
      </c>
      <c r="C74" s="167">
        <v>35180</v>
      </c>
      <c r="D74" s="167"/>
      <c r="E74" s="167">
        <v>33121</v>
      </c>
      <c r="F74" s="167">
        <v>32850</v>
      </c>
      <c r="G74" s="167"/>
      <c r="H74" s="167">
        <v>32681</v>
      </c>
      <c r="I74" s="167">
        <v>32376</v>
      </c>
      <c r="J74" s="167"/>
      <c r="K74" s="167">
        <v>30284</v>
      </c>
      <c r="L74" s="167">
        <v>30262</v>
      </c>
      <c r="M74" s="167"/>
      <c r="N74" s="167">
        <v>31339</v>
      </c>
      <c r="O74" s="167">
        <v>30610</v>
      </c>
      <c r="P74" s="167"/>
      <c r="Q74" s="167">
        <v>29090</v>
      </c>
      <c r="R74" s="167">
        <v>28855</v>
      </c>
      <c r="S74" s="131"/>
      <c r="T74" s="131"/>
    </row>
    <row r="75" spans="1:20">
      <c r="A75" s="118">
        <v>70</v>
      </c>
      <c r="B75" s="167">
        <v>26974</v>
      </c>
      <c r="C75" s="167">
        <v>26255</v>
      </c>
      <c r="D75" s="167"/>
      <c r="E75" s="167">
        <v>24797</v>
      </c>
      <c r="F75" s="167">
        <v>24313</v>
      </c>
      <c r="G75" s="167"/>
      <c r="H75" s="167">
        <v>35380</v>
      </c>
      <c r="I75" s="167">
        <v>34838</v>
      </c>
      <c r="J75" s="167"/>
      <c r="K75" s="167">
        <v>32423</v>
      </c>
      <c r="L75" s="167">
        <v>32288</v>
      </c>
      <c r="M75" s="167"/>
      <c r="N75" s="167">
        <v>32133</v>
      </c>
      <c r="O75" s="167">
        <v>31660</v>
      </c>
      <c r="P75" s="167"/>
      <c r="Q75" s="167">
        <v>29649</v>
      </c>
      <c r="R75" s="167">
        <v>29520</v>
      </c>
      <c r="S75" s="131"/>
      <c r="T75" s="131"/>
    </row>
    <row r="76" spans="1:20">
      <c r="A76" s="118">
        <v>71</v>
      </c>
      <c r="B76" s="167">
        <v>25687</v>
      </c>
      <c r="C76" s="167">
        <v>25030</v>
      </c>
      <c r="D76" s="167"/>
      <c r="E76" s="167">
        <v>22863</v>
      </c>
      <c r="F76" s="167">
        <v>22536</v>
      </c>
      <c r="G76" s="167"/>
      <c r="H76" s="167">
        <v>26479</v>
      </c>
      <c r="I76" s="167">
        <v>25970</v>
      </c>
      <c r="J76" s="167"/>
      <c r="K76" s="167">
        <v>24213</v>
      </c>
      <c r="L76" s="167">
        <v>23894</v>
      </c>
      <c r="M76" s="167"/>
      <c r="N76" s="167">
        <v>34834</v>
      </c>
      <c r="O76" s="167">
        <v>34134</v>
      </c>
      <c r="P76" s="167"/>
      <c r="Q76" s="167">
        <v>31649</v>
      </c>
      <c r="R76" s="167">
        <v>31434</v>
      </c>
      <c r="S76" s="131"/>
      <c r="T76" s="131"/>
    </row>
    <row r="77" spans="1:20">
      <c r="A77" s="118">
        <v>72</v>
      </c>
      <c r="B77" s="167">
        <v>25970</v>
      </c>
      <c r="C77" s="167">
        <v>25288</v>
      </c>
      <c r="D77" s="167"/>
      <c r="E77" s="167">
        <v>23308</v>
      </c>
      <c r="F77" s="167">
        <v>22873</v>
      </c>
      <c r="G77" s="167"/>
      <c r="H77" s="167">
        <v>25219</v>
      </c>
      <c r="I77" s="167">
        <v>24686</v>
      </c>
      <c r="J77" s="167"/>
      <c r="K77" s="167">
        <v>22279</v>
      </c>
      <c r="L77" s="167">
        <v>22033</v>
      </c>
      <c r="M77" s="167"/>
      <c r="N77" s="167">
        <v>26024</v>
      </c>
      <c r="O77" s="167">
        <v>25408</v>
      </c>
      <c r="P77" s="167"/>
      <c r="Q77" s="167">
        <v>23530</v>
      </c>
      <c r="R77" s="167">
        <v>23125</v>
      </c>
      <c r="S77" s="131"/>
      <c r="T77" s="131"/>
    </row>
    <row r="78" spans="1:20">
      <c r="A78" s="118">
        <v>73</v>
      </c>
      <c r="B78" s="167">
        <v>25265</v>
      </c>
      <c r="C78" s="167">
        <v>24780</v>
      </c>
      <c r="D78" s="167"/>
      <c r="E78" s="167">
        <v>21528</v>
      </c>
      <c r="F78" s="167">
        <v>21222</v>
      </c>
      <c r="G78" s="167"/>
      <c r="H78" s="167">
        <v>25443</v>
      </c>
      <c r="I78" s="167">
        <v>24955</v>
      </c>
      <c r="J78" s="167"/>
      <c r="K78" s="167">
        <v>22640</v>
      </c>
      <c r="L78" s="167">
        <v>22381</v>
      </c>
      <c r="M78" s="167"/>
      <c r="N78" s="167">
        <v>24750</v>
      </c>
      <c r="O78" s="167">
        <v>24127</v>
      </c>
      <c r="P78" s="167"/>
      <c r="Q78" s="167">
        <v>21656</v>
      </c>
      <c r="R78" s="167">
        <v>21363</v>
      </c>
      <c r="S78" s="131"/>
      <c r="T78" s="131"/>
    </row>
    <row r="79" spans="1:20">
      <c r="A79" s="118">
        <v>74</v>
      </c>
      <c r="B79" s="167">
        <v>23254</v>
      </c>
      <c r="C79" s="167">
        <v>22592</v>
      </c>
      <c r="D79" s="167"/>
      <c r="E79" s="167">
        <v>19373</v>
      </c>
      <c r="F79" s="167">
        <v>19119</v>
      </c>
      <c r="G79" s="167"/>
      <c r="H79" s="167">
        <v>24656</v>
      </c>
      <c r="I79" s="167">
        <v>24276</v>
      </c>
      <c r="J79" s="167"/>
      <c r="K79" s="167">
        <v>20798</v>
      </c>
      <c r="L79" s="167">
        <v>20575</v>
      </c>
      <c r="M79" s="167"/>
      <c r="N79" s="167">
        <v>24869</v>
      </c>
      <c r="O79" s="167">
        <v>24293</v>
      </c>
      <c r="P79" s="167"/>
      <c r="Q79" s="167">
        <v>21871</v>
      </c>
      <c r="R79" s="167">
        <v>21517</v>
      </c>
      <c r="S79" s="131"/>
      <c r="T79" s="131"/>
    </row>
    <row r="80" spans="1:20">
      <c r="A80" s="118">
        <v>75</v>
      </c>
      <c r="B80" s="167">
        <v>21636</v>
      </c>
      <c r="C80" s="167">
        <v>21086</v>
      </c>
      <c r="D80" s="167"/>
      <c r="E80" s="167">
        <v>17496</v>
      </c>
      <c r="F80" s="167">
        <v>17166</v>
      </c>
      <c r="G80" s="167"/>
      <c r="H80" s="167">
        <v>22672</v>
      </c>
      <c r="I80" s="167">
        <v>22144</v>
      </c>
      <c r="J80" s="167"/>
      <c r="K80" s="167">
        <v>18661</v>
      </c>
      <c r="L80" s="167">
        <v>18517</v>
      </c>
      <c r="M80" s="167"/>
      <c r="N80" s="167">
        <v>23982</v>
      </c>
      <c r="O80" s="167">
        <v>23546</v>
      </c>
      <c r="P80" s="167"/>
      <c r="Q80" s="167">
        <v>20050</v>
      </c>
      <c r="R80" s="167">
        <v>19771</v>
      </c>
      <c r="S80" s="131"/>
      <c r="T80" s="131"/>
    </row>
    <row r="81" spans="1:20">
      <c r="A81" s="118">
        <v>76</v>
      </c>
      <c r="B81" s="167">
        <v>21833</v>
      </c>
      <c r="C81" s="167">
        <v>21221</v>
      </c>
      <c r="D81" s="167"/>
      <c r="E81" s="167">
        <v>17603</v>
      </c>
      <c r="F81" s="167">
        <v>17191</v>
      </c>
      <c r="G81" s="167"/>
      <c r="H81" s="167">
        <v>20988</v>
      </c>
      <c r="I81" s="167">
        <v>20491</v>
      </c>
      <c r="J81" s="167"/>
      <c r="K81" s="167">
        <v>16759</v>
      </c>
      <c r="L81" s="167">
        <v>16459</v>
      </c>
      <c r="M81" s="167"/>
      <c r="N81" s="167">
        <v>21992</v>
      </c>
      <c r="O81" s="167">
        <v>21420</v>
      </c>
      <c r="P81" s="167"/>
      <c r="Q81" s="167">
        <v>17826</v>
      </c>
      <c r="R81" s="167">
        <v>17646</v>
      </c>
      <c r="S81" s="131"/>
      <c r="T81" s="131"/>
    </row>
    <row r="82" spans="1:20">
      <c r="A82" s="118">
        <v>77</v>
      </c>
      <c r="B82" s="167">
        <v>21118</v>
      </c>
      <c r="C82" s="167">
        <v>20605</v>
      </c>
      <c r="D82" s="167"/>
      <c r="E82" s="167">
        <v>16869</v>
      </c>
      <c r="F82" s="167">
        <v>16466</v>
      </c>
      <c r="G82" s="167"/>
      <c r="H82" s="167">
        <v>21101</v>
      </c>
      <c r="I82" s="167">
        <v>20565</v>
      </c>
      <c r="J82" s="167"/>
      <c r="K82" s="167">
        <v>16871</v>
      </c>
      <c r="L82" s="167">
        <v>16456</v>
      </c>
      <c r="M82" s="167"/>
      <c r="N82" s="167">
        <v>20286</v>
      </c>
      <c r="O82" s="167">
        <v>19746</v>
      </c>
      <c r="P82" s="167"/>
      <c r="Q82" s="167">
        <v>15984</v>
      </c>
      <c r="R82" s="167">
        <v>15647</v>
      </c>
      <c r="S82" s="131"/>
      <c r="T82" s="131"/>
    </row>
    <row r="83" spans="1:20">
      <c r="A83" s="118">
        <v>78</v>
      </c>
      <c r="B83" s="167">
        <v>20348</v>
      </c>
      <c r="C83" s="167">
        <v>19971</v>
      </c>
      <c r="D83" s="167"/>
      <c r="E83" s="167">
        <v>16115</v>
      </c>
      <c r="F83" s="167">
        <v>15762</v>
      </c>
      <c r="G83" s="167"/>
      <c r="H83" s="167">
        <v>20359</v>
      </c>
      <c r="I83" s="167">
        <v>19920</v>
      </c>
      <c r="J83" s="167"/>
      <c r="K83" s="167">
        <v>16072</v>
      </c>
      <c r="L83" s="167">
        <v>15729</v>
      </c>
      <c r="M83" s="167"/>
      <c r="N83" s="167">
        <v>20280</v>
      </c>
      <c r="O83" s="167">
        <v>19738</v>
      </c>
      <c r="P83" s="167"/>
      <c r="Q83" s="167">
        <v>16027</v>
      </c>
      <c r="R83" s="167">
        <v>15611</v>
      </c>
      <c r="S83" s="131"/>
      <c r="T83" s="131"/>
    </row>
    <row r="84" spans="1:20">
      <c r="A84" s="118">
        <v>79</v>
      </c>
      <c r="B84" s="167">
        <v>19396</v>
      </c>
      <c r="C84" s="167">
        <v>18837</v>
      </c>
      <c r="D84" s="167"/>
      <c r="E84" s="167">
        <v>14432</v>
      </c>
      <c r="F84" s="167">
        <v>14113</v>
      </c>
      <c r="G84" s="167"/>
      <c r="H84" s="167">
        <v>19531</v>
      </c>
      <c r="I84" s="167">
        <v>19230</v>
      </c>
      <c r="J84" s="167"/>
      <c r="K84" s="167">
        <v>15248</v>
      </c>
      <c r="L84" s="167">
        <v>14942</v>
      </c>
      <c r="M84" s="167"/>
      <c r="N84" s="167">
        <v>19521</v>
      </c>
      <c r="O84" s="167">
        <v>19080</v>
      </c>
      <c r="P84" s="167"/>
      <c r="Q84" s="167">
        <v>15154</v>
      </c>
      <c r="R84" s="167">
        <v>14800</v>
      </c>
      <c r="S84" s="131"/>
      <c r="T84" s="131"/>
    </row>
    <row r="85" spans="1:20">
      <c r="A85" s="118">
        <v>80</v>
      </c>
      <c r="B85" s="167">
        <v>18453</v>
      </c>
      <c r="C85" s="167">
        <v>17866</v>
      </c>
      <c r="D85" s="167"/>
      <c r="E85" s="167">
        <v>13546</v>
      </c>
      <c r="F85" s="167">
        <v>13202</v>
      </c>
      <c r="G85" s="167"/>
      <c r="H85" s="167">
        <v>18623</v>
      </c>
      <c r="I85" s="167">
        <v>18139</v>
      </c>
      <c r="J85" s="167"/>
      <c r="K85" s="167">
        <v>13590</v>
      </c>
      <c r="L85" s="167">
        <v>13294</v>
      </c>
      <c r="M85" s="167"/>
      <c r="N85" s="167">
        <v>18649</v>
      </c>
      <c r="O85" s="167">
        <v>18338</v>
      </c>
      <c r="P85" s="167"/>
      <c r="Q85" s="167">
        <v>14285</v>
      </c>
      <c r="R85" s="167">
        <v>14002</v>
      </c>
      <c r="S85" s="131"/>
      <c r="T85" s="131"/>
    </row>
    <row r="86" spans="1:20">
      <c r="A86" s="118">
        <v>81</v>
      </c>
      <c r="B86" s="167">
        <v>17214</v>
      </c>
      <c r="C86" s="167">
        <v>16660</v>
      </c>
      <c r="D86" s="167"/>
      <c r="E86" s="167">
        <v>12469</v>
      </c>
      <c r="F86" s="167">
        <v>12072</v>
      </c>
      <c r="G86" s="167"/>
      <c r="H86" s="167">
        <v>17531</v>
      </c>
      <c r="I86" s="167">
        <v>17054</v>
      </c>
      <c r="J86" s="167"/>
      <c r="K86" s="167">
        <v>12630</v>
      </c>
      <c r="L86" s="167">
        <v>12330</v>
      </c>
      <c r="M86" s="167"/>
      <c r="N86" s="167">
        <v>17658</v>
      </c>
      <c r="O86" s="167">
        <v>17171</v>
      </c>
      <c r="P86" s="167"/>
      <c r="Q86" s="167">
        <v>12610</v>
      </c>
      <c r="R86" s="167">
        <v>12331</v>
      </c>
      <c r="S86" s="131"/>
      <c r="T86" s="131"/>
    </row>
    <row r="87" spans="1:20">
      <c r="A87" s="118">
        <v>82</v>
      </c>
      <c r="B87" s="167">
        <v>15965</v>
      </c>
      <c r="C87" s="167">
        <v>15435</v>
      </c>
      <c r="D87" s="167"/>
      <c r="E87" s="167">
        <v>11120</v>
      </c>
      <c r="F87" s="167">
        <v>10775</v>
      </c>
      <c r="G87" s="167"/>
      <c r="H87" s="167">
        <v>16255</v>
      </c>
      <c r="I87" s="167">
        <v>15770</v>
      </c>
      <c r="J87" s="167"/>
      <c r="K87" s="167">
        <v>11576</v>
      </c>
      <c r="L87" s="167">
        <v>11225</v>
      </c>
      <c r="M87" s="167"/>
      <c r="N87" s="167">
        <v>16493</v>
      </c>
      <c r="O87" s="167">
        <v>16015</v>
      </c>
      <c r="P87" s="167"/>
      <c r="Q87" s="167">
        <v>11644</v>
      </c>
      <c r="R87" s="167">
        <v>11336</v>
      </c>
      <c r="S87" s="131"/>
      <c r="T87" s="131"/>
    </row>
    <row r="88" spans="1:20">
      <c r="A88" s="118">
        <v>83</v>
      </c>
      <c r="B88" s="167">
        <v>14544</v>
      </c>
      <c r="C88" s="167">
        <v>14245</v>
      </c>
      <c r="D88" s="167"/>
      <c r="E88" s="167">
        <v>9975</v>
      </c>
      <c r="F88" s="167">
        <v>9741</v>
      </c>
      <c r="G88" s="167"/>
      <c r="H88" s="167">
        <v>14982</v>
      </c>
      <c r="I88" s="167">
        <v>14516</v>
      </c>
      <c r="J88" s="167"/>
      <c r="K88" s="167">
        <v>10156</v>
      </c>
      <c r="L88" s="167">
        <v>9841</v>
      </c>
      <c r="M88" s="167"/>
      <c r="N88" s="167">
        <v>15250</v>
      </c>
      <c r="O88" s="167">
        <v>14768</v>
      </c>
      <c r="P88" s="167"/>
      <c r="Q88" s="167">
        <v>10622</v>
      </c>
      <c r="R88" s="167">
        <v>10284</v>
      </c>
      <c r="S88" s="131"/>
      <c r="T88" s="131"/>
    </row>
    <row r="89" spans="1:20">
      <c r="A89" s="118">
        <v>84</v>
      </c>
      <c r="B89" s="167">
        <v>14041</v>
      </c>
      <c r="C89" s="167">
        <v>13584</v>
      </c>
      <c r="D89" s="167"/>
      <c r="E89" s="167">
        <v>9091</v>
      </c>
      <c r="F89" s="167">
        <v>8792</v>
      </c>
      <c r="G89" s="167"/>
      <c r="H89" s="167">
        <v>13468</v>
      </c>
      <c r="I89" s="167">
        <v>13203</v>
      </c>
      <c r="J89" s="167"/>
      <c r="K89" s="167">
        <v>9082</v>
      </c>
      <c r="L89" s="167">
        <v>8870</v>
      </c>
      <c r="M89" s="167"/>
      <c r="N89" s="167">
        <v>13884</v>
      </c>
      <c r="O89" s="167">
        <v>13428</v>
      </c>
      <c r="P89" s="167"/>
      <c r="Q89" s="167">
        <v>9163</v>
      </c>
      <c r="R89" s="167">
        <v>8874</v>
      </c>
      <c r="S89" s="131"/>
      <c r="T89" s="131"/>
    </row>
    <row r="90" spans="1:20">
      <c r="A90" s="118">
        <v>85</v>
      </c>
      <c r="B90" s="167">
        <v>12678</v>
      </c>
      <c r="C90" s="167">
        <v>12315</v>
      </c>
      <c r="D90" s="167"/>
      <c r="E90" s="167">
        <v>7894</v>
      </c>
      <c r="F90" s="167">
        <v>7688</v>
      </c>
      <c r="G90" s="167"/>
      <c r="H90" s="167">
        <v>12962</v>
      </c>
      <c r="I90" s="167">
        <v>12577</v>
      </c>
      <c r="J90" s="167"/>
      <c r="K90" s="167">
        <v>8167</v>
      </c>
      <c r="L90" s="167">
        <v>7897</v>
      </c>
      <c r="M90" s="167"/>
      <c r="N90" s="167">
        <v>12460</v>
      </c>
      <c r="O90" s="167">
        <v>12201</v>
      </c>
      <c r="P90" s="167"/>
      <c r="Q90" s="167">
        <v>8139</v>
      </c>
      <c r="R90" s="167">
        <v>7928</v>
      </c>
      <c r="S90" s="131"/>
      <c r="T90" s="131"/>
    </row>
    <row r="91" spans="1:20">
      <c r="A91" s="118">
        <v>86</v>
      </c>
      <c r="B91" s="167">
        <v>11277</v>
      </c>
      <c r="C91" s="167">
        <v>10981</v>
      </c>
      <c r="D91" s="167"/>
      <c r="E91" s="167">
        <v>6573</v>
      </c>
      <c r="F91" s="167">
        <v>6388</v>
      </c>
      <c r="G91" s="167"/>
      <c r="H91" s="167">
        <v>11473</v>
      </c>
      <c r="I91" s="167">
        <v>11190</v>
      </c>
      <c r="J91" s="167"/>
      <c r="K91" s="167">
        <v>6962</v>
      </c>
      <c r="L91" s="167">
        <v>6775</v>
      </c>
      <c r="M91" s="167"/>
      <c r="N91" s="167">
        <v>11739</v>
      </c>
      <c r="O91" s="167">
        <v>11367</v>
      </c>
      <c r="P91" s="167"/>
      <c r="Q91" s="167">
        <v>7240</v>
      </c>
      <c r="R91" s="167">
        <v>6984</v>
      </c>
      <c r="S91" s="131"/>
      <c r="T91" s="131"/>
    </row>
    <row r="92" spans="1:20">
      <c r="A92" s="118">
        <v>87</v>
      </c>
      <c r="B92" s="167">
        <v>9897</v>
      </c>
      <c r="C92" s="167">
        <v>9640</v>
      </c>
      <c r="D92" s="167"/>
      <c r="E92" s="167">
        <v>5635</v>
      </c>
      <c r="F92" s="167">
        <v>5465</v>
      </c>
      <c r="G92" s="167"/>
      <c r="H92" s="167">
        <v>10113</v>
      </c>
      <c r="I92" s="167">
        <v>9882</v>
      </c>
      <c r="J92" s="167"/>
      <c r="K92" s="167">
        <v>5727</v>
      </c>
      <c r="L92" s="167">
        <v>5554</v>
      </c>
      <c r="M92" s="167"/>
      <c r="N92" s="167">
        <v>10286</v>
      </c>
      <c r="O92" s="167">
        <v>9998</v>
      </c>
      <c r="P92" s="167"/>
      <c r="Q92" s="167">
        <v>6118</v>
      </c>
      <c r="R92" s="167">
        <v>5950</v>
      </c>
      <c r="S92" s="131"/>
      <c r="T92" s="131"/>
    </row>
    <row r="93" spans="1:20">
      <c r="A93" s="118">
        <v>88</v>
      </c>
      <c r="B93" s="167">
        <v>8421</v>
      </c>
      <c r="C93" s="167">
        <v>8260</v>
      </c>
      <c r="D93" s="167"/>
      <c r="E93" s="167">
        <v>4454</v>
      </c>
      <c r="F93" s="167">
        <v>4360</v>
      </c>
      <c r="G93" s="167"/>
      <c r="H93" s="167">
        <v>8779</v>
      </c>
      <c r="I93" s="167">
        <v>8562</v>
      </c>
      <c r="J93" s="167"/>
      <c r="K93" s="167">
        <v>4867</v>
      </c>
      <c r="L93" s="167">
        <v>4711</v>
      </c>
      <c r="M93" s="167"/>
      <c r="N93" s="167">
        <v>8882</v>
      </c>
      <c r="O93" s="167">
        <v>8683</v>
      </c>
      <c r="P93" s="167"/>
      <c r="Q93" s="167">
        <v>4905</v>
      </c>
      <c r="R93" s="167">
        <v>4742</v>
      </c>
      <c r="S93" s="131"/>
      <c r="T93" s="131"/>
    </row>
    <row r="94" spans="1:20">
      <c r="A94" s="118">
        <v>89</v>
      </c>
      <c r="B94" s="167">
        <v>7418</v>
      </c>
      <c r="C94" s="167">
        <v>7249</v>
      </c>
      <c r="D94" s="167"/>
      <c r="E94" s="167">
        <v>3731</v>
      </c>
      <c r="F94" s="167">
        <v>3586</v>
      </c>
      <c r="G94" s="167"/>
      <c r="H94" s="167">
        <v>7302</v>
      </c>
      <c r="I94" s="167">
        <v>7193</v>
      </c>
      <c r="J94" s="167"/>
      <c r="K94" s="167">
        <v>3739</v>
      </c>
      <c r="L94" s="167">
        <v>3641</v>
      </c>
      <c r="M94" s="167"/>
      <c r="N94" s="167">
        <v>7590</v>
      </c>
      <c r="O94" s="167">
        <v>7403</v>
      </c>
      <c r="P94" s="167"/>
      <c r="Q94" s="167">
        <v>4090</v>
      </c>
      <c r="R94" s="167">
        <v>3951</v>
      </c>
      <c r="S94" s="131"/>
      <c r="T94" s="131"/>
    </row>
    <row r="95" spans="1:20">
      <c r="A95" s="118">
        <v>90</v>
      </c>
      <c r="B95" s="167">
        <v>6510</v>
      </c>
      <c r="C95" s="167">
        <v>6213</v>
      </c>
      <c r="D95" s="167"/>
      <c r="E95" s="167">
        <v>3220</v>
      </c>
      <c r="F95" s="167">
        <v>2956</v>
      </c>
      <c r="G95" s="167"/>
      <c r="H95" s="167">
        <v>6580</v>
      </c>
      <c r="I95" s="167">
        <v>6213</v>
      </c>
      <c r="J95" s="167"/>
      <c r="K95" s="167">
        <v>3230</v>
      </c>
      <c r="L95" s="167">
        <v>2991</v>
      </c>
      <c r="M95" s="167"/>
      <c r="N95" s="167">
        <v>6420</v>
      </c>
      <c r="O95" s="167">
        <v>6148</v>
      </c>
      <c r="P95" s="167"/>
      <c r="Q95" s="167">
        <v>3280</v>
      </c>
      <c r="R95" s="167">
        <v>3008</v>
      </c>
      <c r="S95" s="131"/>
      <c r="T95" s="131"/>
    </row>
    <row r="96" spans="1:20">
      <c r="A96" s="118">
        <v>91</v>
      </c>
      <c r="B96" s="167">
        <v>5290</v>
      </c>
      <c r="C96" s="167">
        <v>4951</v>
      </c>
      <c r="D96" s="167"/>
      <c r="E96" s="167">
        <v>2520</v>
      </c>
      <c r="F96" s="167">
        <v>2226</v>
      </c>
      <c r="G96" s="167"/>
      <c r="H96" s="167">
        <v>5430</v>
      </c>
      <c r="I96" s="167">
        <v>5252</v>
      </c>
      <c r="J96" s="167"/>
      <c r="K96" s="167">
        <v>2610</v>
      </c>
      <c r="L96" s="167">
        <v>2386</v>
      </c>
      <c r="M96" s="167"/>
      <c r="N96" s="167">
        <v>5480</v>
      </c>
      <c r="O96" s="167">
        <v>5172</v>
      </c>
      <c r="P96" s="167"/>
      <c r="Q96" s="167">
        <v>2580</v>
      </c>
      <c r="R96" s="167">
        <v>2397</v>
      </c>
      <c r="S96" s="131"/>
      <c r="T96" s="131"/>
    </row>
    <row r="97" spans="1:21">
      <c r="A97" s="118">
        <v>92</v>
      </c>
      <c r="B97" s="167">
        <v>4350</v>
      </c>
      <c r="C97" s="167">
        <v>4156</v>
      </c>
      <c r="D97" s="167"/>
      <c r="E97" s="167">
        <v>1860</v>
      </c>
      <c r="F97" s="167">
        <v>1708</v>
      </c>
      <c r="G97" s="167"/>
      <c r="H97" s="167">
        <v>4340</v>
      </c>
      <c r="I97" s="167">
        <v>4079</v>
      </c>
      <c r="J97" s="167"/>
      <c r="K97" s="167">
        <v>2010</v>
      </c>
      <c r="L97" s="167">
        <v>1744</v>
      </c>
      <c r="M97" s="167"/>
      <c r="N97" s="167">
        <v>4420</v>
      </c>
      <c r="O97" s="167">
        <v>4276</v>
      </c>
      <c r="P97" s="167"/>
      <c r="Q97" s="167">
        <v>2030</v>
      </c>
      <c r="R97" s="167">
        <v>1860</v>
      </c>
      <c r="S97" s="131"/>
      <c r="T97" s="131"/>
    </row>
    <row r="98" spans="1:21">
      <c r="A98" s="118">
        <v>93</v>
      </c>
      <c r="B98" s="167">
        <v>3480</v>
      </c>
      <c r="C98" s="167">
        <v>3271</v>
      </c>
      <c r="D98" s="167"/>
      <c r="E98" s="167">
        <v>1380</v>
      </c>
      <c r="F98" s="167">
        <v>1235</v>
      </c>
      <c r="G98" s="167"/>
      <c r="H98" s="167">
        <v>3490</v>
      </c>
      <c r="I98" s="167">
        <v>3360</v>
      </c>
      <c r="J98" s="167"/>
      <c r="K98" s="167">
        <v>1420</v>
      </c>
      <c r="L98" s="167">
        <v>1296</v>
      </c>
      <c r="M98" s="167"/>
      <c r="N98" s="167">
        <v>3440</v>
      </c>
      <c r="O98" s="167">
        <v>3229</v>
      </c>
      <c r="P98" s="167"/>
      <c r="Q98" s="167">
        <v>1540</v>
      </c>
      <c r="R98" s="167">
        <v>1302</v>
      </c>
      <c r="S98" s="131"/>
      <c r="T98" s="131"/>
    </row>
    <row r="99" spans="1:21">
      <c r="A99" s="118">
        <v>94</v>
      </c>
      <c r="B99" s="167">
        <v>2810</v>
      </c>
      <c r="C99" s="167">
        <v>2635</v>
      </c>
      <c r="D99" s="167"/>
      <c r="E99" s="167">
        <v>1070</v>
      </c>
      <c r="F99" s="167">
        <v>970</v>
      </c>
      <c r="G99" s="167"/>
      <c r="H99" s="167">
        <v>2740</v>
      </c>
      <c r="I99" s="167">
        <v>2592</v>
      </c>
      <c r="J99" s="167"/>
      <c r="K99" s="167">
        <v>1030</v>
      </c>
      <c r="L99" s="167">
        <v>918</v>
      </c>
      <c r="M99" s="167"/>
      <c r="N99" s="167">
        <v>2710</v>
      </c>
      <c r="O99" s="167">
        <v>2610</v>
      </c>
      <c r="P99" s="167"/>
      <c r="Q99" s="167">
        <v>1050</v>
      </c>
      <c r="R99" s="167">
        <v>945</v>
      </c>
      <c r="S99" s="131"/>
      <c r="T99" s="131"/>
    </row>
    <row r="100" spans="1:21">
      <c r="A100" s="118">
        <v>95</v>
      </c>
      <c r="B100" s="167">
        <v>2270</v>
      </c>
      <c r="C100" s="167">
        <v>2169</v>
      </c>
      <c r="D100" s="167"/>
      <c r="E100" s="167">
        <v>760</v>
      </c>
      <c r="F100" s="167">
        <v>697</v>
      </c>
      <c r="G100" s="167"/>
      <c r="H100" s="167">
        <v>2130</v>
      </c>
      <c r="I100" s="167">
        <v>2006</v>
      </c>
      <c r="J100" s="167"/>
      <c r="K100" s="167">
        <v>780</v>
      </c>
      <c r="L100" s="167">
        <v>696</v>
      </c>
      <c r="M100" s="167"/>
      <c r="N100" s="167">
        <v>2070</v>
      </c>
      <c r="O100" s="167">
        <v>1942</v>
      </c>
      <c r="P100" s="167"/>
      <c r="Q100" s="167">
        <v>730</v>
      </c>
      <c r="R100" s="167">
        <v>643</v>
      </c>
      <c r="S100" s="131"/>
      <c r="T100" s="131"/>
    </row>
    <row r="101" spans="1:21">
      <c r="A101" s="118">
        <v>96</v>
      </c>
      <c r="B101" s="167">
        <v>1760</v>
      </c>
      <c r="C101" s="167">
        <v>1626</v>
      </c>
      <c r="D101" s="167"/>
      <c r="E101" s="167">
        <v>550</v>
      </c>
      <c r="F101" s="167">
        <v>490</v>
      </c>
      <c r="G101" s="167"/>
      <c r="H101" s="167">
        <v>1700</v>
      </c>
      <c r="I101" s="167">
        <v>1621</v>
      </c>
      <c r="J101" s="167"/>
      <c r="K101" s="167">
        <v>550</v>
      </c>
      <c r="L101" s="167">
        <v>489</v>
      </c>
      <c r="M101" s="167"/>
      <c r="N101" s="167">
        <v>1600</v>
      </c>
      <c r="O101" s="167">
        <v>1498</v>
      </c>
      <c r="P101" s="167"/>
      <c r="Q101" s="167">
        <v>550</v>
      </c>
      <c r="R101" s="167">
        <v>484</v>
      </c>
      <c r="S101" s="131"/>
      <c r="T101" s="131"/>
    </row>
    <row r="102" spans="1:21">
      <c r="A102" s="118">
        <v>97</v>
      </c>
      <c r="B102" s="167">
        <v>840</v>
      </c>
      <c r="C102" s="167">
        <v>792</v>
      </c>
      <c r="D102" s="167"/>
      <c r="E102" s="167">
        <v>250</v>
      </c>
      <c r="F102" s="167">
        <v>224</v>
      </c>
      <c r="G102" s="167"/>
      <c r="H102" s="167">
        <v>1270</v>
      </c>
      <c r="I102" s="167">
        <v>1162</v>
      </c>
      <c r="J102" s="167"/>
      <c r="K102" s="167">
        <v>360</v>
      </c>
      <c r="L102" s="167">
        <v>309</v>
      </c>
      <c r="M102" s="167"/>
      <c r="N102" s="167">
        <v>1220</v>
      </c>
      <c r="O102" s="167">
        <v>1173</v>
      </c>
      <c r="P102" s="167"/>
      <c r="Q102" s="167">
        <v>370</v>
      </c>
      <c r="R102" s="167">
        <v>326</v>
      </c>
      <c r="S102" s="131"/>
      <c r="T102" s="131"/>
    </row>
    <row r="103" spans="1:21">
      <c r="A103" s="118">
        <v>98</v>
      </c>
      <c r="B103" s="167">
        <v>580</v>
      </c>
      <c r="C103" s="167">
        <v>562</v>
      </c>
      <c r="D103" s="167"/>
      <c r="E103" s="167">
        <v>150</v>
      </c>
      <c r="F103" s="167">
        <v>127</v>
      </c>
      <c r="G103" s="167"/>
      <c r="H103" s="167">
        <v>570</v>
      </c>
      <c r="I103" s="167">
        <v>529</v>
      </c>
      <c r="J103" s="167"/>
      <c r="K103" s="167">
        <v>160</v>
      </c>
      <c r="L103" s="167">
        <v>148</v>
      </c>
      <c r="M103" s="167"/>
      <c r="N103" s="167">
        <v>890</v>
      </c>
      <c r="O103" s="167">
        <v>804</v>
      </c>
      <c r="P103" s="167"/>
      <c r="Q103" s="167">
        <v>240</v>
      </c>
      <c r="R103" s="167">
        <v>192</v>
      </c>
      <c r="S103" s="131"/>
      <c r="T103" s="131"/>
    </row>
    <row r="104" spans="1:21">
      <c r="A104" s="118">
        <v>99</v>
      </c>
      <c r="B104" s="167">
        <v>420</v>
      </c>
      <c r="C104" s="167">
        <v>406</v>
      </c>
      <c r="D104" s="167"/>
      <c r="E104" s="167">
        <v>110</v>
      </c>
      <c r="F104" s="167">
        <v>100</v>
      </c>
      <c r="G104" s="167"/>
      <c r="H104" s="167">
        <v>390</v>
      </c>
      <c r="I104" s="167">
        <v>384</v>
      </c>
      <c r="J104" s="167"/>
      <c r="K104" s="167">
        <v>90</v>
      </c>
      <c r="L104" s="167">
        <v>78</v>
      </c>
      <c r="M104" s="167"/>
      <c r="N104" s="167">
        <v>390</v>
      </c>
      <c r="O104" s="167">
        <v>360</v>
      </c>
      <c r="P104" s="167"/>
      <c r="Q104" s="167">
        <v>100</v>
      </c>
      <c r="R104" s="167">
        <v>89</v>
      </c>
      <c r="S104" s="131"/>
      <c r="T104" s="131"/>
    </row>
    <row r="105" spans="1:21">
      <c r="A105" s="117" t="s">
        <v>106</v>
      </c>
      <c r="B105" s="178">
        <v>740</v>
      </c>
      <c r="C105" s="178">
        <v>758</v>
      </c>
      <c r="D105" s="178"/>
      <c r="E105" s="178">
        <v>150</v>
      </c>
      <c r="F105" s="178">
        <v>192</v>
      </c>
      <c r="G105" s="178"/>
      <c r="H105" s="178">
        <v>700</v>
      </c>
      <c r="I105" s="178">
        <v>718</v>
      </c>
      <c r="J105" s="178"/>
      <c r="K105" s="178">
        <v>150</v>
      </c>
      <c r="L105" s="178">
        <v>164</v>
      </c>
      <c r="M105" s="178"/>
      <c r="N105" s="178">
        <v>670</v>
      </c>
      <c r="O105" s="178">
        <v>660</v>
      </c>
      <c r="P105" s="178"/>
      <c r="Q105" s="178">
        <v>150</v>
      </c>
      <c r="R105" s="178">
        <v>123</v>
      </c>
      <c r="S105" s="131"/>
      <c r="T105" s="131"/>
    </row>
    <row r="106" spans="1:21">
      <c r="B106" s="131"/>
      <c r="C106" s="131"/>
      <c r="D106" s="131"/>
      <c r="E106" s="131"/>
      <c r="F106" s="131"/>
      <c r="G106" s="131"/>
      <c r="H106" s="131"/>
      <c r="I106" s="131"/>
      <c r="J106" s="131"/>
      <c r="K106" s="131"/>
      <c r="L106" s="131"/>
      <c r="M106" s="131"/>
      <c r="N106" s="131"/>
      <c r="O106" s="131"/>
      <c r="P106" s="131"/>
      <c r="Q106" s="131"/>
      <c r="R106" s="131"/>
      <c r="S106" s="131"/>
      <c r="T106" s="131"/>
      <c r="U106" s="131"/>
    </row>
    <row r="107" spans="1:21">
      <c r="A107" s="288" t="s">
        <v>224</v>
      </c>
      <c r="B107" s="288"/>
      <c r="C107" s="132"/>
      <c r="D107" s="132"/>
      <c r="E107" s="131"/>
      <c r="F107" s="131"/>
      <c r="G107" s="131"/>
      <c r="H107" s="131"/>
      <c r="I107" s="131"/>
      <c r="J107" s="131"/>
      <c r="K107" s="131"/>
      <c r="L107" s="131"/>
      <c r="M107" s="131"/>
      <c r="N107" s="131"/>
      <c r="O107" s="131"/>
      <c r="P107" s="131"/>
      <c r="Q107" s="131"/>
      <c r="R107" s="131"/>
    </row>
    <row r="108" spans="1:21">
      <c r="A108" s="289" t="s">
        <v>223</v>
      </c>
      <c r="B108" s="289"/>
      <c r="C108" s="289"/>
      <c r="D108" s="289"/>
      <c r="H108" s="14"/>
      <c r="I108" s="14"/>
      <c r="J108" s="14"/>
      <c r="K108" s="14"/>
      <c r="L108" s="14"/>
      <c r="M108" s="14"/>
      <c r="N108" s="14"/>
      <c r="O108" s="14"/>
    </row>
    <row r="109" spans="1:21">
      <c r="A109" s="214" t="s">
        <v>222</v>
      </c>
      <c r="B109" s="214"/>
      <c r="C109" s="214"/>
      <c r="D109" s="214"/>
      <c r="E109" s="131"/>
      <c r="F109" s="131"/>
      <c r="G109" s="131"/>
      <c r="H109" s="131"/>
      <c r="N109" s="131"/>
      <c r="O109" s="131"/>
      <c r="P109" s="131"/>
      <c r="Q109" s="131"/>
      <c r="R109" s="131"/>
      <c r="S109" s="131"/>
      <c r="T109" s="131"/>
      <c r="U109" s="131"/>
    </row>
    <row r="110" spans="1:21">
      <c r="A110" s="183" t="s">
        <v>221</v>
      </c>
      <c r="B110" s="183"/>
      <c r="C110" s="183"/>
      <c r="D110" s="183"/>
    </row>
    <row r="111" spans="1:21">
      <c r="A111" s="103"/>
      <c r="B111" s="103"/>
      <c r="C111" s="103"/>
      <c r="D111" s="103"/>
    </row>
    <row r="112" spans="1:21">
      <c r="A112" s="275" t="s">
        <v>214</v>
      </c>
      <c r="B112" s="275"/>
      <c r="C112" s="103"/>
      <c r="D112" s="103"/>
      <c r="E112" s="131"/>
      <c r="F112" s="131"/>
      <c r="G112" s="131"/>
      <c r="H112" s="131"/>
    </row>
    <row r="113" spans="2:8">
      <c r="B113" s="131"/>
      <c r="C113" s="131"/>
      <c r="D113" s="131"/>
      <c r="E113" s="131"/>
      <c r="F113" s="131"/>
      <c r="G113" s="131"/>
      <c r="H113" s="131"/>
    </row>
  </sheetData>
  <mergeCells count="10">
    <mergeCell ref="A107:B107"/>
    <mergeCell ref="A108:D108"/>
    <mergeCell ref="A112:B112"/>
    <mergeCell ref="T1:U1"/>
    <mergeCell ref="E3:F3"/>
    <mergeCell ref="B3:C3"/>
    <mergeCell ref="K3:L3"/>
    <mergeCell ref="H3:I3"/>
    <mergeCell ref="Q3:R3"/>
    <mergeCell ref="N3:O3"/>
  </mergeCells>
  <hyperlinks>
    <hyperlink ref="A110:D110" r:id="rId1" display="For ages 90+: 'Centenarians in Scotland, 2009 to 2019'"/>
    <hyperlink ref="A109" r:id="rId2"/>
    <hyperlink ref="T1" location="Contents!A1" display="back to contents"/>
    <hyperlink ref="T1:U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C655F"/>
  </sheetPr>
  <dimension ref="A1:R215"/>
  <sheetViews>
    <sheetView topLeftCell="H6" workbookViewId="0">
      <selection activeCell="L10" sqref="L10"/>
    </sheetView>
  </sheetViews>
  <sheetFormatPr defaultColWidth="9.140625" defaultRowHeight="15"/>
  <cols>
    <col min="1" max="7" width="9.140625" style="163"/>
    <col min="8" max="8" width="12.5703125" style="163" customWidth="1"/>
    <col min="9" max="10" width="9.140625" style="163"/>
    <col min="11" max="11" width="19.140625" style="163" customWidth="1"/>
    <col min="12" max="18" width="9.140625" style="163" customWidth="1"/>
    <col min="19" max="16384" width="9.140625" style="163"/>
  </cols>
  <sheetData>
    <row r="1" spans="1:18">
      <c r="A1" s="163" t="s">
        <v>119</v>
      </c>
      <c r="K1" s="8" t="s">
        <v>120</v>
      </c>
    </row>
    <row r="2" spans="1:18" ht="75">
      <c r="A2" s="243"/>
      <c r="H2" s="38" t="s">
        <v>158</v>
      </c>
      <c r="I2" s="39"/>
      <c r="K2" s="8"/>
    </row>
    <row r="3" spans="1:18" ht="45">
      <c r="B3" s="40"/>
      <c r="C3" s="40"/>
      <c r="D3" s="40"/>
      <c r="E3" s="40"/>
      <c r="F3" s="40"/>
      <c r="G3" s="40"/>
      <c r="H3" s="33" t="s">
        <v>121</v>
      </c>
      <c r="I3" s="34">
        <f>MAX(B6:G106)</f>
        <v>0.28000000000000003</v>
      </c>
      <c r="K3" s="13" t="s">
        <v>109</v>
      </c>
      <c r="L3" s="11" t="b">
        <v>1</v>
      </c>
      <c r="M3" s="11" t="b">
        <v>1</v>
      </c>
      <c r="N3" s="11" t="b">
        <v>1</v>
      </c>
      <c r="O3" s="11" t="b">
        <v>1</v>
      </c>
      <c r="P3" s="11"/>
      <c r="Q3" s="11" t="b">
        <v>1</v>
      </c>
      <c r="R3" s="12" t="b">
        <v>1</v>
      </c>
    </row>
    <row r="4" spans="1:18">
      <c r="B4" s="238" t="s">
        <v>157</v>
      </c>
      <c r="C4" s="238"/>
      <c r="D4" s="238"/>
      <c r="E4" s="238"/>
      <c r="F4" s="238"/>
      <c r="G4" s="238"/>
      <c r="H4" s="35" t="s">
        <v>118</v>
      </c>
      <c r="I4" s="36">
        <f>MIN(B6:G106)</f>
        <v>-0.2</v>
      </c>
      <c r="K4" s="38"/>
      <c r="L4" s="242" t="s">
        <v>157</v>
      </c>
      <c r="M4" s="242"/>
      <c r="N4" s="242"/>
      <c r="O4" s="242"/>
      <c r="P4" s="242"/>
      <c r="Q4" s="242"/>
      <c r="R4" s="242"/>
    </row>
    <row r="5" spans="1:18">
      <c r="A5" s="15" t="s">
        <v>0</v>
      </c>
      <c r="B5" s="37" t="s">
        <v>110</v>
      </c>
      <c r="C5" s="37" t="s">
        <v>111</v>
      </c>
      <c r="D5" s="37" t="s">
        <v>112</v>
      </c>
      <c r="E5" s="37" t="s">
        <v>113</v>
      </c>
      <c r="F5" s="37" t="s">
        <v>114</v>
      </c>
      <c r="G5" s="37" t="s">
        <v>115</v>
      </c>
      <c r="K5" s="22" t="s">
        <v>0</v>
      </c>
      <c r="L5" s="16" t="s">
        <v>110</v>
      </c>
      <c r="M5" s="16" t="s">
        <v>111</v>
      </c>
      <c r="N5" s="16" t="s">
        <v>112</v>
      </c>
      <c r="O5" s="16" t="s">
        <v>113</v>
      </c>
      <c r="P5" s="237" t="s">
        <v>114</v>
      </c>
      <c r="Q5" s="237"/>
      <c r="R5" s="16" t="s">
        <v>115</v>
      </c>
    </row>
    <row r="6" spans="1:18" ht="15" customHeight="1">
      <c r="A6" s="3" t="s">
        <v>6</v>
      </c>
      <c r="B6" s="151">
        <f>(B!F5-B!E5)/B!E5</f>
        <v>1.1847928354880302E-3</v>
      </c>
      <c r="C6" s="151">
        <f>(B!C5-B!B5)/B!B5</f>
        <v>-4.8473097430925838E-4</v>
      </c>
      <c r="D6" s="151">
        <f>(B!L5-B!K5)/B!K5</f>
        <v>2.2786458333333335E-3</v>
      </c>
      <c r="E6" s="151">
        <f>(B!I5-B!H5)/B!H5</f>
        <v>3.397027600849257E-3</v>
      </c>
      <c r="F6" s="151">
        <f>(B!R5-B!Q5)/B!Q5</f>
        <v>4.3977340488968392E-3</v>
      </c>
      <c r="G6" s="151">
        <f>(B!O5-B!N5)/B!N5</f>
        <v>5.1416908705549883E-3</v>
      </c>
      <c r="K6" s="20" t="s">
        <v>6</v>
      </c>
      <c r="L6" s="151">
        <f>IF(L$3=TRUE,'B - working'!B6,NA())</f>
        <v>1.1847928354880302E-3</v>
      </c>
      <c r="M6" s="151">
        <f>IF(M$3=TRUE,'B - working'!C6,NA())</f>
        <v>-4.8473097430925838E-4</v>
      </c>
      <c r="N6" s="151">
        <f>IF(N$3=TRUE,'B - working'!D6,NA())</f>
        <v>2.2786458333333335E-3</v>
      </c>
      <c r="O6" s="151">
        <f>IF(O$3=TRUE,'B - working'!E6,NA())</f>
        <v>3.397027600849257E-3</v>
      </c>
      <c r="P6" s="167"/>
      <c r="Q6" s="151">
        <f>IF(Q$3=TRUE,'B - working'!F6,NA())</f>
        <v>4.3977340488968392E-3</v>
      </c>
      <c r="R6" s="151">
        <f>IF(R$3=TRUE,'B - working'!G6,NA())</f>
        <v>5.1416908705549883E-3</v>
      </c>
    </row>
    <row r="7" spans="1:18">
      <c r="A7" s="3" t="s">
        <v>7</v>
      </c>
      <c r="B7" s="151">
        <f>(B!F6-B!E6)/B!E6</f>
        <v>-1.3957335355136644E-2</v>
      </c>
      <c r="C7" s="151">
        <f>(B!C6-B!B6)/B!B6</f>
        <v>-1.6396416004643234E-2</v>
      </c>
      <c r="D7" s="151">
        <f>(B!L6-B!K6)/B!K6</f>
        <v>-1.3764006086595656E-2</v>
      </c>
      <c r="E7" s="151">
        <f>(B!I6-B!H6)/B!H6</f>
        <v>-1.1899466192170818E-2</v>
      </c>
      <c r="F7" s="151">
        <f>(B!R6-B!Q6)/B!Q6</f>
        <v>-1.1937722483909244E-2</v>
      </c>
      <c r="G7" s="151">
        <f>(B!O6-B!N6)/B!N6</f>
        <v>-8.256211359010791E-3</v>
      </c>
      <c r="K7" s="20" t="s">
        <v>7</v>
      </c>
      <c r="L7" s="151">
        <f>IF(L$3=TRUE,'B - working'!B7,NA())</f>
        <v>-1.3957335355136644E-2</v>
      </c>
      <c r="M7" s="151">
        <f>IF(M$3=TRUE,'B - working'!C7,NA())</f>
        <v>-1.6396416004643234E-2</v>
      </c>
      <c r="N7" s="151">
        <f>IF(N$3=TRUE,'B - working'!D7,NA())</f>
        <v>-1.3764006086595656E-2</v>
      </c>
      <c r="O7" s="151">
        <f>IF(O$3=TRUE,'B - working'!E7,NA())</f>
        <v>-1.1899466192170818E-2</v>
      </c>
      <c r="P7" s="167"/>
      <c r="Q7" s="151">
        <f>IF(Q$3=TRUE,'B - working'!F7,NA())</f>
        <v>-1.1937722483909244E-2</v>
      </c>
      <c r="R7" s="151">
        <f>IF(R$3=TRUE,'B - working'!G7,NA())</f>
        <v>-8.256211359010791E-3</v>
      </c>
    </row>
    <row r="8" spans="1:18">
      <c r="A8" s="3" t="s">
        <v>8</v>
      </c>
      <c r="B8" s="151">
        <f>(B!F7-B!E7)/B!E7</f>
        <v>-1.085883514313919E-2</v>
      </c>
      <c r="C8" s="151">
        <f>(B!C7-B!B7)/B!B7</f>
        <v>-1.0076291924571757E-2</v>
      </c>
      <c r="D8" s="151">
        <f>(B!L7-B!K7)/B!K7</f>
        <v>-1.7285728984463421E-2</v>
      </c>
      <c r="E8" s="151">
        <f>(B!I7-B!H7)/B!H7</f>
        <v>-1.6429631238012523E-2</v>
      </c>
      <c r="F8" s="151">
        <f>(B!R7-B!Q7)/B!Q7</f>
        <v>-6.3378341140810143E-3</v>
      </c>
      <c r="G8" s="151">
        <f>(B!O7-B!N7)/B!N7</f>
        <v>-3.8814135738577554E-3</v>
      </c>
      <c r="K8" s="20" t="s">
        <v>8</v>
      </c>
      <c r="L8" s="151">
        <f>IF(L$3=TRUE,'B - working'!B8,NA())</f>
        <v>-1.085883514313919E-2</v>
      </c>
      <c r="M8" s="151">
        <f>IF(M$3=TRUE,'B - working'!C8,NA())</f>
        <v>-1.0076291924571757E-2</v>
      </c>
      <c r="N8" s="151">
        <f>IF(N$3=TRUE,'B - working'!D8,NA())</f>
        <v>-1.7285728984463421E-2</v>
      </c>
      <c r="O8" s="151">
        <f>IF(O$3=TRUE,'B - working'!E8,NA())</f>
        <v>-1.6429631238012523E-2</v>
      </c>
      <c r="P8" s="167"/>
      <c r="Q8" s="151">
        <f>IF(Q$3=TRUE,'B - working'!F8,NA())</f>
        <v>-6.3378341140810143E-3</v>
      </c>
      <c r="R8" s="151">
        <f>IF(R$3=TRUE,'B - working'!G8,NA())</f>
        <v>-3.8814135738577554E-3</v>
      </c>
    </row>
    <row r="9" spans="1:18">
      <c r="A9" s="3" t="s">
        <v>9</v>
      </c>
      <c r="B9" s="151">
        <f>(B!F8-B!E8)/B!E8</f>
        <v>-7.6695371367061357E-3</v>
      </c>
      <c r="C9" s="151">
        <f>(B!C8-B!B8)/B!B8</f>
        <v>-9.1916923940499572E-3</v>
      </c>
      <c r="D9" s="151">
        <f>(B!L8-B!K8)/B!K8</f>
        <v>-1.7020988031058216E-2</v>
      </c>
      <c r="E9" s="151">
        <f>(B!I8-B!H8)/B!H8</f>
        <v>-1.6183436199224917E-2</v>
      </c>
      <c r="F9" s="151">
        <f>(B!R8-B!Q8)/B!Q8</f>
        <v>-8.4311851447296561E-3</v>
      </c>
      <c r="G9" s="151">
        <f>(B!O8-B!N8)/B!N8</f>
        <v>-7.5623897151499871E-3</v>
      </c>
      <c r="K9" s="20" t="s">
        <v>9</v>
      </c>
      <c r="L9" s="151">
        <f>IF(L$3=TRUE,'B - working'!B9,NA())</f>
        <v>-7.6695371367061357E-3</v>
      </c>
      <c r="M9" s="151">
        <f>IF(M$3=TRUE,'B - working'!C9,NA())</f>
        <v>-9.1916923940499572E-3</v>
      </c>
      <c r="N9" s="151">
        <f>IF(N$3=TRUE,'B - working'!D9,NA())</f>
        <v>-1.7020988031058216E-2</v>
      </c>
      <c r="O9" s="151">
        <f>IF(O$3=TRUE,'B - working'!E9,NA())</f>
        <v>-1.6183436199224917E-2</v>
      </c>
      <c r="P9" s="167"/>
      <c r="Q9" s="151">
        <f>IF(Q$3=TRUE,'B - working'!F9,NA())</f>
        <v>-8.4311851447296561E-3</v>
      </c>
      <c r="R9" s="151">
        <f>IF(R$3=TRUE,'B - working'!G9,NA())</f>
        <v>-7.5623897151499871E-3</v>
      </c>
    </row>
    <row r="10" spans="1:18">
      <c r="A10" s="3" t="s">
        <v>10</v>
      </c>
      <c r="B10" s="151">
        <f>(B!F9-B!E9)/B!E9</f>
        <v>-3.4844340237071771E-3</v>
      </c>
      <c r="C10" s="151">
        <f>(B!C9-B!B9)/B!B9</f>
        <v>-2.3766059311817588E-3</v>
      </c>
      <c r="D10" s="151">
        <f>(B!L9-B!K9)/B!K9</f>
        <v>-9.7317905156845703E-3</v>
      </c>
      <c r="E10" s="151">
        <f>(B!I9-B!H9)/B!H9</f>
        <v>-7.5852908277404922E-3</v>
      </c>
      <c r="F10" s="151">
        <f>(B!R9-B!Q9)/B!Q9</f>
        <v>-2.3980005403944878E-3</v>
      </c>
      <c r="G10" s="151">
        <f>(B!O9-B!N9)/B!N9</f>
        <v>-2.3619511147693517E-3</v>
      </c>
      <c r="K10" s="20" t="s">
        <v>10</v>
      </c>
      <c r="L10" s="151">
        <f>IF(L$3=TRUE,'B - working'!B10,NA())</f>
        <v>-3.4844340237071771E-3</v>
      </c>
      <c r="M10" s="151">
        <f>IF(M$3=TRUE,'B - working'!C10,NA())</f>
        <v>-2.3766059311817588E-3</v>
      </c>
      <c r="N10" s="151">
        <f>IF(N$3=TRUE,'B - working'!D10,NA())</f>
        <v>-9.7317905156845703E-3</v>
      </c>
      <c r="O10" s="151">
        <f>IF(O$3=TRUE,'B - working'!E10,NA())</f>
        <v>-7.5852908277404922E-3</v>
      </c>
      <c r="P10" s="167"/>
      <c r="Q10" s="151">
        <f>IF(Q$3=TRUE,'B - working'!F10,NA())</f>
        <v>-2.3980005403944878E-3</v>
      </c>
      <c r="R10" s="151">
        <f>IF(R$3=TRUE,'B - working'!G10,NA())</f>
        <v>-2.3619511147693517E-3</v>
      </c>
    </row>
    <row r="11" spans="1:18">
      <c r="A11" s="3" t="s">
        <v>11</v>
      </c>
      <c r="B11" s="151">
        <f>(B!F10-B!E10)/B!E10</f>
        <v>-3.4503535978181586E-2</v>
      </c>
      <c r="C11" s="151">
        <f>(B!C10-B!B10)/B!B10</f>
        <v>-4.1210795040116703E-2</v>
      </c>
      <c r="D11" s="151">
        <f>(B!L10-B!K10)/B!K10</f>
        <v>-4.2769659462787157E-3</v>
      </c>
      <c r="E11" s="151">
        <f>(B!I10-B!H10)/B!H10</f>
        <v>-3.4662639851739995E-3</v>
      </c>
      <c r="F11" s="151">
        <f>(B!R10-B!Q10)/B!Q10</f>
        <v>-6.9965017491254377E-4</v>
      </c>
      <c r="G11" s="151">
        <f>(B!O10-B!N10)/B!N10</f>
        <v>3.8331532912848034E-4</v>
      </c>
      <c r="K11" s="20" t="s">
        <v>11</v>
      </c>
      <c r="L11" s="151">
        <f>IF(L$3=TRUE,'B - working'!B11,NA())</f>
        <v>-3.4503535978181586E-2</v>
      </c>
      <c r="M11" s="151">
        <f>IF(M$3=TRUE,'B - working'!C11,NA())</f>
        <v>-4.1210795040116703E-2</v>
      </c>
      <c r="N11" s="151">
        <f>IF(N$3=TRUE,'B - working'!D11,NA())</f>
        <v>-4.2769659462787157E-3</v>
      </c>
      <c r="O11" s="151">
        <f>IF(O$3=TRUE,'B - working'!E11,NA())</f>
        <v>-3.4662639851739995E-3</v>
      </c>
      <c r="P11" s="167"/>
      <c r="Q11" s="151">
        <f>IF(Q$3=TRUE,'B - working'!F11,NA())</f>
        <v>-6.9965017491254377E-4</v>
      </c>
      <c r="R11" s="151">
        <f>IF(R$3=TRUE,'B - working'!G11,NA())</f>
        <v>3.8331532912848034E-4</v>
      </c>
    </row>
    <row r="12" spans="1:18">
      <c r="A12" s="3" t="s">
        <v>12</v>
      </c>
      <c r="B12" s="151">
        <f>(B!F11-B!E11)/B!E11</f>
        <v>1.6028851933480266E-2</v>
      </c>
      <c r="C12" s="151">
        <f>(B!C11-B!B11)/B!B11</f>
        <v>1.944203777508231E-2</v>
      </c>
      <c r="D12" s="151">
        <f>(B!L11-B!K11)/B!K11</f>
        <v>-3.2801894238358324E-2</v>
      </c>
      <c r="E12" s="151">
        <f>(B!I11-B!H11)/B!H11</f>
        <v>-3.8980807412309727E-2</v>
      </c>
      <c r="F12" s="151">
        <f>(B!R11-B!Q11)/B!Q11</f>
        <v>7.7411863368061153E-4</v>
      </c>
      <c r="G12" s="151">
        <f>(B!O11-B!N11)/B!N11</f>
        <v>2.4958118226264146E-3</v>
      </c>
      <c r="K12" s="20" t="s">
        <v>12</v>
      </c>
      <c r="L12" s="151">
        <f>IF(L$3=TRUE,'B - working'!B12,NA())</f>
        <v>1.6028851933480266E-2</v>
      </c>
      <c r="M12" s="151">
        <f>IF(M$3=TRUE,'B - working'!C12,NA())</f>
        <v>1.944203777508231E-2</v>
      </c>
      <c r="N12" s="151">
        <f>IF(N$3=TRUE,'B - working'!D12,NA())</f>
        <v>-3.2801894238358324E-2</v>
      </c>
      <c r="O12" s="151">
        <f>IF(O$3=TRUE,'B - working'!E12,NA())</f>
        <v>-3.8980807412309727E-2</v>
      </c>
      <c r="P12" s="167"/>
      <c r="Q12" s="151">
        <f>IF(Q$3=TRUE,'B - working'!F12,NA())</f>
        <v>7.7411863368061153E-4</v>
      </c>
      <c r="R12" s="151">
        <f>IF(R$3=TRUE,'B - working'!G12,NA())</f>
        <v>2.4958118226264146E-3</v>
      </c>
    </row>
    <row r="13" spans="1:18">
      <c r="A13" s="3" t="s">
        <v>13</v>
      </c>
      <c r="B13" s="151">
        <f>(B!F12-B!E12)/B!E12</f>
        <v>1.9573940560467166E-3</v>
      </c>
      <c r="C13" s="151">
        <f>(B!C12-B!B12)/B!B12</f>
        <v>-1.2465047333490549E-2</v>
      </c>
      <c r="D13" s="151">
        <f>(B!L12-B!K12)/B!K12</f>
        <v>1.4312818293778918E-2</v>
      </c>
      <c r="E13" s="151">
        <f>(B!I12-B!H12)/B!H12</f>
        <v>1.964236398784866E-2</v>
      </c>
      <c r="F13" s="151">
        <f>(B!R12-B!Q12)/B!Q12</f>
        <v>-2.8998740554156171E-2</v>
      </c>
      <c r="G13" s="151">
        <f>(B!O12-B!N12)/B!N12</f>
        <v>-3.5339882639941977E-2</v>
      </c>
      <c r="K13" s="20" t="s">
        <v>13</v>
      </c>
      <c r="L13" s="151">
        <f>IF(L$3=TRUE,'B - working'!B13,NA())</f>
        <v>1.9573940560467166E-3</v>
      </c>
      <c r="M13" s="151">
        <f>IF(M$3=TRUE,'B - working'!C13,NA())</f>
        <v>-1.2465047333490549E-2</v>
      </c>
      <c r="N13" s="151">
        <f>IF(N$3=TRUE,'B - working'!D13,NA())</f>
        <v>1.4312818293778918E-2</v>
      </c>
      <c r="O13" s="151">
        <f>IF(O$3=TRUE,'B - working'!E13,NA())</f>
        <v>1.964236398784866E-2</v>
      </c>
      <c r="P13" s="167"/>
      <c r="Q13" s="151">
        <f>IF(Q$3=TRUE,'B - working'!F13,NA())</f>
        <v>-2.8998740554156171E-2</v>
      </c>
      <c r="R13" s="151">
        <f>IF(R$3=TRUE,'B - working'!G13,NA())</f>
        <v>-3.5339882639941977E-2</v>
      </c>
    </row>
    <row r="14" spans="1:18">
      <c r="A14" s="3" t="s">
        <v>14</v>
      </c>
      <c r="B14" s="151">
        <f>(B!F13-B!E13)/B!E13</f>
        <v>-1.1443143922055842E-3</v>
      </c>
      <c r="C14" s="151">
        <f>(B!C13-B!B13)/B!B13</f>
        <v>-8.108655990269613E-4</v>
      </c>
      <c r="D14" s="151">
        <f>(B!L13-B!K13)/B!K13</f>
        <v>-2.9208450978483107E-4</v>
      </c>
      <c r="E14" s="151">
        <f>(B!I13-B!H13)/B!H13</f>
        <v>-1.2176713293750628E-2</v>
      </c>
      <c r="F14" s="151">
        <f>(B!R13-B!Q13)/B!Q13</f>
        <v>1.7495518225881416E-2</v>
      </c>
      <c r="G14" s="151">
        <f>(B!O13-B!N13)/B!N13</f>
        <v>2.2176379577101599E-2</v>
      </c>
      <c r="K14" s="20" t="s">
        <v>14</v>
      </c>
      <c r="L14" s="151">
        <f>IF(L$3=TRUE,'B - working'!B14,NA())</f>
        <v>-1.1443143922055842E-3</v>
      </c>
      <c r="M14" s="151">
        <f>IF(M$3=TRUE,'B - working'!C14,NA())</f>
        <v>-8.108655990269613E-4</v>
      </c>
      <c r="N14" s="151">
        <f>IF(N$3=TRUE,'B - working'!D14,NA())</f>
        <v>-2.9208450978483107E-4</v>
      </c>
      <c r="O14" s="151">
        <f>IF(O$3=TRUE,'B - working'!E14,NA())</f>
        <v>-1.2176713293750628E-2</v>
      </c>
      <c r="P14" s="167"/>
      <c r="Q14" s="151">
        <f>IF(Q$3=TRUE,'B - working'!F14,NA())</f>
        <v>1.7495518225881416E-2</v>
      </c>
      <c r="R14" s="151">
        <f>IF(R$3=TRUE,'B - working'!G14,NA())</f>
        <v>2.2176379577101599E-2</v>
      </c>
    </row>
    <row r="15" spans="1:18">
      <c r="A15" s="3" t="s">
        <v>15</v>
      </c>
      <c r="B15" s="151">
        <f>(B!F14-B!E14)/B!E14</f>
        <v>1.0549807263136538E-2</v>
      </c>
      <c r="C15" s="151">
        <f>(B!C14-B!B14)/B!B14</f>
        <v>3.0065082059988683E-3</v>
      </c>
      <c r="D15" s="151">
        <f>(B!L14-B!K14)/B!K14</f>
        <v>-2.1802798568174423E-3</v>
      </c>
      <c r="E15" s="151">
        <f>(B!I14-B!H14)/B!H14</f>
        <v>2.0208824520040418E-4</v>
      </c>
      <c r="F15" s="151">
        <f>(B!R14-B!Q14)/B!Q14</f>
        <v>8.4017320493763332E-4</v>
      </c>
      <c r="G15" s="151">
        <f>(B!O14-B!N14)/B!N14</f>
        <v>-8.4342994845705878E-3</v>
      </c>
      <c r="K15" s="20" t="s">
        <v>15</v>
      </c>
      <c r="L15" s="151">
        <f>IF(L$3=TRUE,'B - working'!B15,NA())</f>
        <v>1.0549807263136538E-2</v>
      </c>
      <c r="M15" s="151">
        <f>IF(M$3=TRUE,'B - working'!C15,NA())</f>
        <v>3.0065082059988683E-3</v>
      </c>
      <c r="N15" s="151">
        <f>IF(N$3=TRUE,'B - working'!D15,NA())</f>
        <v>-2.1802798568174423E-3</v>
      </c>
      <c r="O15" s="151">
        <f>IF(O$3=TRUE,'B - working'!E15,NA())</f>
        <v>2.0208824520040418E-4</v>
      </c>
      <c r="P15" s="167"/>
      <c r="Q15" s="151">
        <f>IF(Q$3=TRUE,'B - working'!F15,NA())</f>
        <v>8.4017320493763332E-4</v>
      </c>
      <c r="R15" s="151">
        <f>IF(R$3=TRUE,'B - working'!G15,NA())</f>
        <v>-8.4342994845705878E-3</v>
      </c>
    </row>
    <row r="16" spans="1:18">
      <c r="A16" s="3" t="s">
        <v>16</v>
      </c>
      <c r="B16" s="151">
        <f>(B!F15-B!E15)/B!E15</f>
        <v>1.1443234620986198E-3</v>
      </c>
      <c r="C16" s="151">
        <f>(B!C15-B!B15)/B!B15</f>
        <v>-5.3604835228090375E-3</v>
      </c>
      <c r="D16" s="151">
        <f>(B!L15-B!K15)/B!K15</f>
        <v>6.1242344706911632E-3</v>
      </c>
      <c r="E16" s="151">
        <f>(B!I15-B!H15)/B!H15</f>
        <v>2.4348071562158157E-3</v>
      </c>
      <c r="F16" s="151">
        <f>(B!R15-B!Q15)/B!Q15</f>
        <v>9.7355184163556714E-4</v>
      </c>
      <c r="G16" s="151">
        <f>(B!O15-B!N15)/B!N15</f>
        <v>2.3183146860195547E-3</v>
      </c>
      <c r="K16" s="20" t="s">
        <v>16</v>
      </c>
      <c r="L16" s="151">
        <f>IF(L$3=TRUE,'B - working'!B16,NA())</f>
        <v>1.1443234620986198E-3</v>
      </c>
      <c r="M16" s="151">
        <f>IF(M$3=TRUE,'B - working'!C16,NA())</f>
        <v>-5.3604835228090375E-3</v>
      </c>
      <c r="N16" s="151">
        <f>IF(N$3=TRUE,'B - working'!D16,NA())</f>
        <v>6.1242344706911632E-3</v>
      </c>
      <c r="O16" s="151">
        <f>IF(O$3=TRUE,'B - working'!E16,NA())</f>
        <v>2.4348071562158157E-3</v>
      </c>
      <c r="P16" s="167"/>
      <c r="Q16" s="151">
        <f>IF(Q$3=TRUE,'B - working'!F16,NA())</f>
        <v>9.7355184163556714E-4</v>
      </c>
      <c r="R16" s="151">
        <f>IF(R$3=TRUE,'B - working'!G16,NA())</f>
        <v>2.3183146860195547E-3</v>
      </c>
    </row>
    <row r="17" spans="1:18">
      <c r="A17" s="3" t="s">
        <v>17</v>
      </c>
      <c r="B17" s="151">
        <f>(B!F16-B!E16)/B!E16</f>
        <v>-1.1078414401938723E-3</v>
      </c>
      <c r="C17" s="151">
        <f>(B!C16-B!B16)/B!B16</f>
        <v>-5.0996074402905678E-3</v>
      </c>
      <c r="D17" s="151">
        <f>(B!L16-B!K16)/B!K16</f>
        <v>1.5199143321012816E-3</v>
      </c>
      <c r="E17" s="151">
        <f>(B!I16-B!H16)/B!H16</f>
        <v>-4.9119787745150762E-3</v>
      </c>
      <c r="F17" s="151">
        <f>(B!R16-B!Q16)/B!Q16</f>
        <v>1.1346851080972203E-2</v>
      </c>
      <c r="G17" s="151">
        <f>(B!O16-B!N16)/B!N16</f>
        <v>6.9239420778855615E-3</v>
      </c>
      <c r="K17" s="20" t="s">
        <v>17</v>
      </c>
      <c r="L17" s="151">
        <f>IF(L$3=TRUE,'B - working'!B17,NA())</f>
        <v>-1.1078414401938723E-3</v>
      </c>
      <c r="M17" s="151">
        <f>IF(M$3=TRUE,'B - working'!C17,NA())</f>
        <v>-5.0996074402905678E-3</v>
      </c>
      <c r="N17" s="151">
        <f>IF(N$3=TRUE,'B - working'!D17,NA())</f>
        <v>1.5199143321012816E-3</v>
      </c>
      <c r="O17" s="151">
        <f>IF(O$3=TRUE,'B - working'!E17,NA())</f>
        <v>-4.9119787745150762E-3</v>
      </c>
      <c r="P17" s="167"/>
      <c r="Q17" s="151">
        <f>IF(Q$3=TRUE,'B - working'!F17,NA())</f>
        <v>1.1346851080972203E-2</v>
      </c>
      <c r="R17" s="151">
        <f>IF(R$3=TRUE,'B - working'!G17,NA())</f>
        <v>6.9239420778855615E-3</v>
      </c>
    </row>
    <row r="18" spans="1:18">
      <c r="A18" s="3" t="s">
        <v>18</v>
      </c>
      <c r="B18" s="151">
        <f>(B!F17-B!E17)/B!E17</f>
        <v>3.4928027095681626E-3</v>
      </c>
      <c r="C18" s="151">
        <f>(B!C17-B!B17)/B!B17</f>
        <v>6.7317401548300237E-3</v>
      </c>
      <c r="D18" s="151">
        <f>(B!L17-B!K17)/B!K17</f>
        <v>-3.0684364764695742E-3</v>
      </c>
      <c r="E18" s="151">
        <f>(B!I17-B!H17)/B!H17</f>
        <v>-5.6668616554548116E-3</v>
      </c>
      <c r="F18" s="151">
        <f>(B!R17-B!Q17)/B!Q17</f>
        <v>4.9225473321858866E-3</v>
      </c>
      <c r="G18" s="151">
        <f>(B!O17-B!N17)/B!N17</f>
        <v>-1.6084066051897919E-3</v>
      </c>
      <c r="K18" s="20" t="s">
        <v>18</v>
      </c>
      <c r="L18" s="151">
        <f>IF(L$3=TRUE,'B - working'!B18,NA())</f>
        <v>3.4928027095681626E-3</v>
      </c>
      <c r="M18" s="151">
        <f>IF(M$3=TRUE,'B - working'!C18,NA())</f>
        <v>6.7317401548300237E-3</v>
      </c>
      <c r="N18" s="151">
        <f>IF(N$3=TRUE,'B - working'!D18,NA())</f>
        <v>-3.0684364764695742E-3</v>
      </c>
      <c r="O18" s="151">
        <f>IF(O$3=TRUE,'B - working'!E18,NA())</f>
        <v>-5.6668616554548116E-3</v>
      </c>
      <c r="P18" s="167"/>
      <c r="Q18" s="151">
        <f>IF(Q$3=TRUE,'B - working'!F18,NA())</f>
        <v>4.9225473321858866E-3</v>
      </c>
      <c r="R18" s="151">
        <f>IF(R$3=TRUE,'B - working'!G18,NA())</f>
        <v>-1.6084066051897919E-3</v>
      </c>
    </row>
    <row r="19" spans="1:18">
      <c r="A19" s="3" t="s">
        <v>19</v>
      </c>
      <c r="B19" s="151">
        <f>(B!F18-B!E18)/B!E18</f>
        <v>4.333296610480702E-3</v>
      </c>
      <c r="C19" s="151">
        <f>(B!C18-B!B18)/B!B18</f>
        <v>5.5031146100049683E-3</v>
      </c>
      <c r="D19" s="151">
        <f>(B!L18-B!K18)/B!K18</f>
        <v>2.7424231769917727E-3</v>
      </c>
      <c r="E19" s="151">
        <f>(B!I18-B!H18)/B!H18</f>
        <v>7.2385358755270328E-3</v>
      </c>
      <c r="F19" s="151">
        <f>(B!R18-B!Q18)/B!Q18</f>
        <v>-1.8897096718776842E-3</v>
      </c>
      <c r="G19" s="151">
        <f>(B!O18-B!N18)/B!N18</f>
        <v>-2.0769567118495845E-3</v>
      </c>
      <c r="K19" s="20" t="s">
        <v>19</v>
      </c>
      <c r="L19" s="151">
        <f>IF(L$3=TRUE,'B - working'!B19,NA())</f>
        <v>4.333296610480702E-3</v>
      </c>
      <c r="M19" s="151">
        <f>IF(M$3=TRUE,'B - working'!C19,NA())</f>
        <v>5.5031146100049683E-3</v>
      </c>
      <c r="N19" s="151">
        <f>IF(N$3=TRUE,'B - working'!D19,NA())</f>
        <v>2.7424231769917727E-3</v>
      </c>
      <c r="O19" s="151">
        <f>IF(O$3=TRUE,'B - working'!E19,NA())</f>
        <v>7.2385358755270328E-3</v>
      </c>
      <c r="P19" s="167"/>
      <c r="Q19" s="151">
        <f>IF(Q$3=TRUE,'B - working'!F19,NA())</f>
        <v>-1.8897096718776842E-3</v>
      </c>
      <c r="R19" s="151">
        <f>IF(R$3=TRUE,'B - working'!G19,NA())</f>
        <v>-2.0769567118495845E-3</v>
      </c>
    </row>
    <row r="20" spans="1:18">
      <c r="A20" s="3" t="s">
        <v>20</v>
      </c>
      <c r="B20" s="151">
        <f>(B!F19-B!E19)/B!E19</f>
        <v>1.070782409629657E-3</v>
      </c>
      <c r="C20" s="151">
        <f>(B!C19-B!B19)/B!B19</f>
        <v>3.6101083032490976E-3</v>
      </c>
      <c r="D20" s="151">
        <f>(B!L19-B!K19)/B!K19</f>
        <v>1.9367097858656727E-3</v>
      </c>
      <c r="E20" s="151">
        <f>(B!I19-B!H19)/B!H19</f>
        <v>6.1751924982846691E-3</v>
      </c>
      <c r="F20" s="151">
        <f>(B!R19-B!Q19)/B!Q19</f>
        <v>6.1035498807352319E-3</v>
      </c>
      <c r="G20" s="151">
        <f>(B!O19-B!N19)/B!N19</f>
        <v>1.1976047904191617E-2</v>
      </c>
      <c r="K20" s="20" t="s">
        <v>20</v>
      </c>
      <c r="L20" s="151">
        <f>IF(L$3=TRUE,'B - working'!B20,NA())</f>
        <v>1.070782409629657E-3</v>
      </c>
      <c r="M20" s="151">
        <f>IF(M$3=TRUE,'B - working'!C20,NA())</f>
        <v>3.6101083032490976E-3</v>
      </c>
      <c r="N20" s="151">
        <f>IF(N$3=TRUE,'B - working'!D20,NA())</f>
        <v>1.9367097858656727E-3</v>
      </c>
      <c r="O20" s="151">
        <f>IF(O$3=TRUE,'B - working'!E20,NA())</f>
        <v>6.1751924982846691E-3</v>
      </c>
      <c r="P20" s="167"/>
      <c r="Q20" s="151">
        <f>IF(Q$3=TRUE,'B - working'!F20,NA())</f>
        <v>6.1035498807352319E-3</v>
      </c>
      <c r="R20" s="151">
        <f>IF(R$3=TRUE,'B - working'!G20,NA())</f>
        <v>1.1976047904191617E-2</v>
      </c>
    </row>
    <row r="21" spans="1:18">
      <c r="A21" s="3" t="s">
        <v>21</v>
      </c>
      <c r="B21" s="151">
        <f>(B!F20-B!E20)/B!E20</f>
        <v>-5.6745637679103417E-3</v>
      </c>
      <c r="C21" s="151">
        <f>(B!C20-B!B20)/B!B20</f>
        <v>-6.2401350805711556E-3</v>
      </c>
      <c r="D21" s="151">
        <f>(B!L20-B!K20)/B!K20</f>
        <v>1.9137347269247754E-3</v>
      </c>
      <c r="E21" s="151">
        <f>(B!I20-B!H20)/B!H20</f>
        <v>5.1692449073364984E-3</v>
      </c>
      <c r="F21" s="151">
        <f>(B!R20-B!Q20)/B!Q20</f>
        <v>7.1779923483330293E-3</v>
      </c>
      <c r="G21" s="151">
        <f>(B!O20-B!N20)/B!N20</f>
        <v>1.1475908192734459E-2</v>
      </c>
      <c r="K21" s="20" t="s">
        <v>21</v>
      </c>
      <c r="L21" s="151">
        <f>IF(L$3=TRUE,'B - working'!B21,NA())</f>
        <v>-5.6745637679103417E-3</v>
      </c>
      <c r="M21" s="151">
        <f>IF(M$3=TRUE,'B - working'!C21,NA())</f>
        <v>-6.2401350805711556E-3</v>
      </c>
      <c r="N21" s="151">
        <f>IF(N$3=TRUE,'B - working'!D21,NA())</f>
        <v>1.9137347269247754E-3</v>
      </c>
      <c r="O21" s="151">
        <f>IF(O$3=TRUE,'B - working'!E21,NA())</f>
        <v>5.1692449073364984E-3</v>
      </c>
      <c r="P21" s="167"/>
      <c r="Q21" s="151">
        <f>IF(Q$3=TRUE,'B - working'!F21,NA())</f>
        <v>7.1779923483330293E-3</v>
      </c>
      <c r="R21" s="151">
        <f>IF(R$3=TRUE,'B - working'!G21,NA())</f>
        <v>1.1475908192734459E-2</v>
      </c>
    </row>
    <row r="22" spans="1:18">
      <c r="A22" s="3" t="s">
        <v>22</v>
      </c>
      <c r="B22" s="151">
        <f>(B!F21-B!E21)/B!E21</f>
        <v>-1.6040955631399317E-2</v>
      </c>
      <c r="C22" s="151">
        <f>(B!C21-B!B21)/B!B21</f>
        <v>-1.0485070565613323E-2</v>
      </c>
      <c r="D22" s="151">
        <f>(B!L21-B!K21)/B!K21</f>
        <v>-7.279923666819804E-3</v>
      </c>
      <c r="E22" s="151">
        <f>(B!I21-B!H21)/B!H21</f>
        <v>-5.1654027915155514E-3</v>
      </c>
      <c r="F22" s="151">
        <f>(B!R21-B!Q21)/B!Q21</f>
        <v>3.7009893733968486E-3</v>
      </c>
      <c r="G22" s="151">
        <f>(B!O21-B!N21)/B!N21</f>
        <v>8.5179526355996949E-3</v>
      </c>
      <c r="K22" s="20" t="s">
        <v>22</v>
      </c>
      <c r="L22" s="151">
        <f>IF(L$3=TRUE,'B - working'!B22,NA())</f>
        <v>-1.6040955631399317E-2</v>
      </c>
      <c r="M22" s="151">
        <f>IF(M$3=TRUE,'B - working'!C22,NA())</f>
        <v>-1.0485070565613323E-2</v>
      </c>
      <c r="N22" s="151">
        <f>IF(N$3=TRUE,'B - working'!D22,NA())</f>
        <v>-7.279923666819804E-3</v>
      </c>
      <c r="O22" s="151">
        <f>IF(O$3=TRUE,'B - working'!E22,NA())</f>
        <v>-5.1654027915155514E-3</v>
      </c>
      <c r="P22" s="167"/>
      <c r="Q22" s="151">
        <f>IF(Q$3=TRUE,'B - working'!F22,NA())</f>
        <v>3.7009893733968486E-3</v>
      </c>
      <c r="R22" s="151">
        <f>IF(R$3=TRUE,'B - working'!G22,NA())</f>
        <v>8.5179526355996949E-3</v>
      </c>
    </row>
    <row r="23" spans="1:18">
      <c r="A23" s="3" t="s">
        <v>23</v>
      </c>
      <c r="B23" s="151">
        <f>(B!F22-B!E22)/B!E22</f>
        <v>-2.4076092341226592E-2</v>
      </c>
      <c r="C23" s="151">
        <f>(B!C22-B!B22)/B!B22</f>
        <v>-1.2856246951431956E-2</v>
      </c>
      <c r="D23" s="151">
        <f>(B!L22-B!K22)/B!K22</f>
        <v>-2.1450911068806092E-2</v>
      </c>
      <c r="E23" s="151">
        <f>(B!I22-B!H22)/B!H22</f>
        <v>-1.0216280839039235E-2</v>
      </c>
      <c r="F23" s="151">
        <f>(B!R22-B!Q22)/B!Q22</f>
        <v>-1.1642221518764729E-2</v>
      </c>
      <c r="G23" s="151">
        <f>(B!O22-B!N22)/B!N22</f>
        <v>-3.6503011498448621E-3</v>
      </c>
      <c r="K23" s="20" t="s">
        <v>23</v>
      </c>
      <c r="L23" s="151">
        <f>IF(L$3=TRUE,'B - working'!B23,NA())</f>
        <v>-2.4076092341226592E-2</v>
      </c>
      <c r="M23" s="151">
        <f>IF(M$3=TRUE,'B - working'!C23,NA())</f>
        <v>-1.2856246951431956E-2</v>
      </c>
      <c r="N23" s="151">
        <f>IF(N$3=TRUE,'B - working'!D23,NA())</f>
        <v>-2.1450911068806092E-2</v>
      </c>
      <c r="O23" s="151">
        <f>IF(O$3=TRUE,'B - working'!E23,NA())</f>
        <v>-1.0216280839039235E-2</v>
      </c>
      <c r="P23" s="167"/>
      <c r="Q23" s="151">
        <f>IF(Q$3=TRUE,'B - working'!F23,NA())</f>
        <v>-1.1642221518764729E-2</v>
      </c>
      <c r="R23" s="151">
        <f>IF(R$3=TRUE,'B - working'!G23,NA())</f>
        <v>-3.6503011498448621E-3</v>
      </c>
    </row>
    <row r="24" spans="1:18">
      <c r="A24" s="3" t="s">
        <v>24</v>
      </c>
      <c r="B24" s="151">
        <f>(B!F23-B!E23)/B!E23</f>
        <v>-2.053783454207047E-2</v>
      </c>
      <c r="C24" s="151">
        <f>(B!C23-B!B23)/B!B23</f>
        <v>-1.0238678706905233E-2</v>
      </c>
      <c r="D24" s="151">
        <f>(B!L23-B!K23)/B!K23</f>
        <v>-1.8507054185266041E-2</v>
      </c>
      <c r="E24" s="151">
        <f>(B!I23-B!H23)/B!H23</f>
        <v>-1.719749604457591E-3</v>
      </c>
      <c r="F24" s="151">
        <f>(B!R23-B!Q23)/B!Q23</f>
        <v>-1.3405542740614449E-2</v>
      </c>
      <c r="G24" s="151">
        <f>(B!O23-B!N23)/B!N23</f>
        <v>7.8543377365226704E-3</v>
      </c>
      <c r="K24" s="20" t="s">
        <v>24</v>
      </c>
      <c r="L24" s="151">
        <f>IF(L$3=TRUE,'B - working'!B24,NA())</f>
        <v>-2.053783454207047E-2</v>
      </c>
      <c r="M24" s="151">
        <f>IF(M$3=TRUE,'B - working'!C24,NA())</f>
        <v>-1.0238678706905233E-2</v>
      </c>
      <c r="N24" s="151">
        <f>IF(N$3=TRUE,'B - working'!D24,NA())</f>
        <v>-1.8507054185266041E-2</v>
      </c>
      <c r="O24" s="151">
        <f>IF(O$3=TRUE,'B - working'!E24,NA())</f>
        <v>-1.719749604457591E-3</v>
      </c>
      <c r="P24" s="167"/>
      <c r="Q24" s="151">
        <f>IF(Q$3=TRUE,'B - working'!F24,NA())</f>
        <v>-1.3405542740614449E-2</v>
      </c>
      <c r="R24" s="151">
        <f>IF(R$3=TRUE,'B - working'!G24,NA())</f>
        <v>7.8543377365226704E-3</v>
      </c>
    </row>
    <row r="25" spans="1:18">
      <c r="A25" s="3" t="s">
        <v>25</v>
      </c>
      <c r="B25" s="151">
        <f>(B!F24-B!E24)/B!E24</f>
        <v>-2.0369985450010394E-2</v>
      </c>
      <c r="C25" s="151">
        <f>(B!C24-B!B24)/B!B24</f>
        <v>2.1374698464075238E-3</v>
      </c>
      <c r="D25" s="151">
        <f>(B!L24-B!K24)/B!K24</f>
        <v>-2.1989112483943973E-2</v>
      </c>
      <c r="E25" s="151">
        <f>(B!I24-B!H24)/B!H24</f>
        <v>1.4332617754767017E-2</v>
      </c>
      <c r="F25" s="151">
        <f>(B!R24-B!Q24)/B!Q24</f>
        <v>-1.0827197921177999E-2</v>
      </c>
      <c r="G25" s="151">
        <f>(B!O24-B!N24)/B!N24</f>
        <v>3.3367457930769721E-2</v>
      </c>
      <c r="K25" s="20" t="s">
        <v>25</v>
      </c>
      <c r="L25" s="151">
        <f>IF(L$3=TRUE,'B - working'!B25,NA())</f>
        <v>-2.0369985450010394E-2</v>
      </c>
      <c r="M25" s="151">
        <f>IF(M$3=TRUE,'B - working'!C25,NA())</f>
        <v>2.1374698464075238E-3</v>
      </c>
      <c r="N25" s="151">
        <f>IF(N$3=TRUE,'B - working'!D25,NA())</f>
        <v>-2.1989112483943973E-2</v>
      </c>
      <c r="O25" s="151">
        <f>IF(O$3=TRUE,'B - working'!E25,NA())</f>
        <v>1.4332617754767017E-2</v>
      </c>
      <c r="P25" s="167"/>
      <c r="Q25" s="151">
        <f>IF(Q$3=TRUE,'B - working'!F25,NA())</f>
        <v>-1.0827197921177999E-2</v>
      </c>
      <c r="R25" s="151">
        <f>IF(R$3=TRUE,'B - working'!G25,NA())</f>
        <v>3.3367457930769721E-2</v>
      </c>
    </row>
    <row r="26" spans="1:18">
      <c r="A26" s="3" t="s">
        <v>26</v>
      </c>
      <c r="B26" s="151">
        <f>(B!F25-B!E25)/B!E25</f>
        <v>-5.5637318558277783E-2</v>
      </c>
      <c r="C26" s="151">
        <f>(B!C25-B!B25)/B!B25</f>
        <v>-4.2809483038587582E-3</v>
      </c>
      <c r="D26" s="151">
        <f>(B!L25-B!K25)/B!K25</f>
        <v>-3.8811208930318197E-2</v>
      </c>
      <c r="E26" s="151">
        <f>(B!I25-B!H25)/B!H25</f>
        <v>1.5947881967986324E-2</v>
      </c>
      <c r="F26" s="151">
        <f>(B!R25-B!Q25)/B!Q25</f>
        <v>-2.8900877400995967E-2</v>
      </c>
      <c r="G26" s="151">
        <f>(B!O25-B!N25)/B!N25</f>
        <v>4.2752232074839261E-2</v>
      </c>
      <c r="K26" s="20" t="s">
        <v>26</v>
      </c>
      <c r="L26" s="151">
        <f>IF(L$3=TRUE,'B - working'!B26,NA())</f>
        <v>-5.5637318558277783E-2</v>
      </c>
      <c r="M26" s="151">
        <f>IF(M$3=TRUE,'B - working'!C26,NA())</f>
        <v>-4.2809483038587582E-3</v>
      </c>
      <c r="N26" s="151">
        <f>IF(N$3=TRUE,'B - working'!D26,NA())</f>
        <v>-3.8811208930318197E-2</v>
      </c>
      <c r="O26" s="151">
        <f>IF(O$3=TRUE,'B - working'!E26,NA())</f>
        <v>1.5947881967986324E-2</v>
      </c>
      <c r="P26" s="167"/>
      <c r="Q26" s="151">
        <f>IF(Q$3=TRUE,'B - working'!F26,NA())</f>
        <v>-2.8900877400995967E-2</v>
      </c>
      <c r="R26" s="151">
        <f>IF(R$3=TRUE,'B - working'!G26,NA())</f>
        <v>4.2752232074839261E-2</v>
      </c>
    </row>
    <row r="27" spans="1:18">
      <c r="A27" s="3" t="s">
        <v>27</v>
      </c>
      <c r="B27" s="151">
        <f>(B!F26-B!E26)/B!E26</f>
        <v>-3.7412935323383086E-2</v>
      </c>
      <c r="C27" s="151">
        <f>(B!C26-B!B26)/B!B26</f>
        <v>1.2570512269850814E-2</v>
      </c>
      <c r="D27" s="151">
        <f>(B!L26-B!K26)/B!K26</f>
        <v>-6.1054185234594535E-2</v>
      </c>
      <c r="E27" s="151">
        <f>(B!I26-B!H26)/B!H26</f>
        <v>1.0065454545454546E-2</v>
      </c>
      <c r="F27" s="151">
        <f>(B!R26-B!Q26)/B!Q26</f>
        <v>-2.4289889617207232E-2</v>
      </c>
      <c r="G27" s="151">
        <f>(B!O26-B!N26)/B!N26</f>
        <v>4.5876093845393491E-2</v>
      </c>
      <c r="K27" s="20" t="s">
        <v>27</v>
      </c>
      <c r="L27" s="151">
        <f>IF(L$3=TRUE,'B - working'!B27,NA())</f>
        <v>-3.7412935323383086E-2</v>
      </c>
      <c r="M27" s="151">
        <f>IF(M$3=TRUE,'B - working'!C27,NA())</f>
        <v>1.2570512269850814E-2</v>
      </c>
      <c r="N27" s="151">
        <f>IF(N$3=TRUE,'B - working'!D27,NA())</f>
        <v>-6.1054185234594535E-2</v>
      </c>
      <c r="O27" s="151">
        <f>IF(O$3=TRUE,'B - working'!E27,NA())</f>
        <v>1.0065454545454546E-2</v>
      </c>
      <c r="P27" s="167"/>
      <c r="Q27" s="151">
        <f>IF(Q$3=TRUE,'B - working'!F27,NA())</f>
        <v>-2.4289889617207232E-2</v>
      </c>
      <c r="R27" s="151">
        <f>IF(R$3=TRUE,'B - working'!G27,NA())</f>
        <v>4.5876093845393491E-2</v>
      </c>
    </row>
    <row r="28" spans="1:18">
      <c r="A28" s="3" t="s">
        <v>28</v>
      </c>
      <c r="B28" s="151">
        <f>(B!F27-B!E27)/B!E27</f>
        <v>-1.3678607870715093E-2</v>
      </c>
      <c r="C28" s="151">
        <f>(B!C27-B!B27)/B!B27</f>
        <v>2.0956105083438894E-2</v>
      </c>
      <c r="D28" s="151">
        <f>(B!L27-B!K27)/B!K27</f>
        <v>-2.7270171492831036E-2</v>
      </c>
      <c r="E28" s="151">
        <f>(B!I27-B!H27)/B!H27</f>
        <v>3.9090080856394489E-2</v>
      </c>
      <c r="F28" s="151">
        <f>(B!R27-B!Q27)/B!Q27</f>
        <v>-3.2889760470654152E-2</v>
      </c>
      <c r="G28" s="151">
        <f>(B!O27-B!N27)/B!N27</f>
        <v>5.3140794223826712E-2</v>
      </c>
      <c r="K28" s="20" t="s">
        <v>28</v>
      </c>
      <c r="L28" s="151">
        <f>IF(L$3=TRUE,'B - working'!B28,NA())</f>
        <v>-1.3678607870715093E-2</v>
      </c>
      <c r="M28" s="151">
        <f>IF(M$3=TRUE,'B - working'!C28,NA())</f>
        <v>2.0956105083438894E-2</v>
      </c>
      <c r="N28" s="151">
        <f>IF(N$3=TRUE,'B - working'!D28,NA())</f>
        <v>-2.7270171492831036E-2</v>
      </c>
      <c r="O28" s="151">
        <f>IF(O$3=TRUE,'B - working'!E28,NA())</f>
        <v>3.9090080856394489E-2</v>
      </c>
      <c r="P28" s="167"/>
      <c r="Q28" s="151">
        <f>IF(Q$3=TRUE,'B - working'!F28,NA())</f>
        <v>-3.2889760470654152E-2</v>
      </c>
      <c r="R28" s="151">
        <f>IF(R$3=TRUE,'B - working'!G28,NA())</f>
        <v>5.3140794223826712E-2</v>
      </c>
    </row>
    <row r="29" spans="1:18">
      <c r="A29" s="3" t="s">
        <v>29</v>
      </c>
      <c r="B29" s="151">
        <f>(B!F28-B!E28)/B!E28</f>
        <v>-2.323937919599902E-2</v>
      </c>
      <c r="C29" s="151">
        <f>(B!C28-B!B28)/B!B28</f>
        <v>4.4112566766761445E-3</v>
      </c>
      <c r="D29" s="151">
        <f>(B!L28-B!K28)/B!K28</f>
        <v>-2.4648849538175657E-2</v>
      </c>
      <c r="E29" s="151">
        <f>(B!I28-B!H28)/B!H28</f>
        <v>3.8481625024051017E-2</v>
      </c>
      <c r="F29" s="151">
        <f>(B!R28-B!Q28)/B!Q28</f>
        <v>-2.0021162842503899E-2</v>
      </c>
      <c r="G29" s="151">
        <f>(B!O28-B!N28)/B!N28</f>
        <v>6.6869300911854099E-2</v>
      </c>
      <c r="K29" s="20" t="s">
        <v>29</v>
      </c>
      <c r="L29" s="151">
        <f>IF(L$3=TRUE,'B - working'!B29,NA())</f>
        <v>-2.323937919599902E-2</v>
      </c>
      <c r="M29" s="151">
        <f>IF(M$3=TRUE,'B - working'!C29,NA())</f>
        <v>4.4112566766761445E-3</v>
      </c>
      <c r="N29" s="151">
        <f>IF(N$3=TRUE,'B - working'!D29,NA())</f>
        <v>-2.4648849538175657E-2</v>
      </c>
      <c r="O29" s="151">
        <f>IF(O$3=TRUE,'B - working'!E29,NA())</f>
        <v>3.8481625024051017E-2</v>
      </c>
      <c r="P29" s="167"/>
      <c r="Q29" s="151">
        <f>IF(Q$3=TRUE,'B - working'!F29,NA())</f>
        <v>-2.0021162842503899E-2</v>
      </c>
      <c r="R29" s="151">
        <f>IF(R$3=TRUE,'B - working'!G29,NA())</f>
        <v>6.6869300911854099E-2</v>
      </c>
    </row>
    <row r="30" spans="1:18">
      <c r="A30" s="3" t="s">
        <v>30</v>
      </c>
      <c r="B30" s="151">
        <f>(B!F29-B!E29)/B!E29</f>
        <v>-3.5327767470624612E-2</v>
      </c>
      <c r="C30" s="151">
        <f>(B!C29-B!B29)/B!B29</f>
        <v>-2.5113808801213961E-2</v>
      </c>
      <c r="D30" s="151">
        <f>(B!L29-B!K29)/B!K29</f>
        <v>-2.7255029201817001E-2</v>
      </c>
      <c r="E30" s="151">
        <f>(B!I29-B!H29)/B!H29</f>
        <v>1.210544479545515E-2</v>
      </c>
      <c r="F30" s="151">
        <f>(B!R29-B!Q29)/B!Q29</f>
        <v>-1.5611802849903277E-2</v>
      </c>
      <c r="G30" s="151">
        <f>(B!O29-B!N29)/B!N29</f>
        <v>4.8959911833585897E-2</v>
      </c>
      <c r="K30" s="20" t="s">
        <v>30</v>
      </c>
      <c r="L30" s="151">
        <f>IF(L$3=TRUE,'B - working'!B30,NA())</f>
        <v>-3.5327767470624612E-2</v>
      </c>
      <c r="M30" s="151">
        <f>IF(M$3=TRUE,'B - working'!C30,NA())</f>
        <v>-2.5113808801213961E-2</v>
      </c>
      <c r="N30" s="151">
        <f>IF(N$3=TRUE,'B - working'!D30,NA())</f>
        <v>-2.7255029201817001E-2</v>
      </c>
      <c r="O30" s="151">
        <f>IF(O$3=TRUE,'B - working'!E30,NA())</f>
        <v>1.210544479545515E-2</v>
      </c>
      <c r="P30" s="167"/>
      <c r="Q30" s="151">
        <f>IF(Q$3=TRUE,'B - working'!F30,NA())</f>
        <v>-1.5611802849903277E-2</v>
      </c>
      <c r="R30" s="151">
        <f>IF(R$3=TRUE,'B - working'!G30,NA())</f>
        <v>4.8959911833585897E-2</v>
      </c>
    </row>
    <row r="31" spans="1:18">
      <c r="A31" s="3" t="s">
        <v>31</v>
      </c>
      <c r="B31" s="151">
        <f>(B!F30-B!E30)/B!E30</f>
        <v>-4.3047628797379264E-2</v>
      </c>
      <c r="C31" s="151">
        <f>(B!C30-B!B30)/B!B30</f>
        <v>-1.9983582166127955E-2</v>
      </c>
      <c r="D31" s="151">
        <f>(B!L30-B!K30)/B!K30</f>
        <v>-4.5509288917360669E-2</v>
      </c>
      <c r="E31" s="151">
        <f>(B!I30-B!H30)/B!H30</f>
        <v>-2.6823113802674742E-2</v>
      </c>
      <c r="F31" s="151">
        <f>(B!R30-B!Q30)/B!Q30</f>
        <v>-1.9570160242529232E-2</v>
      </c>
      <c r="G31" s="151">
        <f>(B!O30-B!N30)/B!N30</f>
        <v>1.253066012583982E-2</v>
      </c>
      <c r="K31" s="20" t="s">
        <v>31</v>
      </c>
      <c r="L31" s="151">
        <f>IF(L$3=TRUE,'B - working'!B31,NA())</f>
        <v>-4.3047628797379264E-2</v>
      </c>
      <c r="M31" s="151">
        <f>IF(M$3=TRUE,'B - working'!C31,NA())</f>
        <v>-1.9983582166127955E-2</v>
      </c>
      <c r="N31" s="151">
        <f>IF(N$3=TRUE,'B - working'!D31,NA())</f>
        <v>-4.5509288917360669E-2</v>
      </c>
      <c r="O31" s="151">
        <f>IF(O$3=TRUE,'B - working'!E31,NA())</f>
        <v>-2.6823113802674742E-2</v>
      </c>
      <c r="P31" s="167"/>
      <c r="Q31" s="151">
        <f>IF(Q$3=TRUE,'B - working'!F31,NA())</f>
        <v>-1.9570160242529232E-2</v>
      </c>
      <c r="R31" s="151">
        <f>IF(R$3=TRUE,'B - working'!G31,NA())</f>
        <v>1.253066012583982E-2</v>
      </c>
    </row>
    <row r="32" spans="1:18">
      <c r="A32" s="3" t="s">
        <v>32</v>
      </c>
      <c r="B32" s="151">
        <f>(B!F31-B!E31)/B!E31</f>
        <v>-3.3569234877820806E-2</v>
      </c>
      <c r="C32" s="151">
        <f>(B!C31-B!B31)/B!B31</f>
        <v>-1.3894074350632033E-2</v>
      </c>
      <c r="D32" s="151">
        <f>(B!L31-B!K31)/B!K31</f>
        <v>-5.4047176772945876E-2</v>
      </c>
      <c r="E32" s="151">
        <f>(B!I31-B!H31)/B!H31</f>
        <v>-2.4857084524295629E-2</v>
      </c>
      <c r="F32" s="151">
        <f>(B!R31-B!Q31)/B!Q31</f>
        <v>-4.040946896992962E-2</v>
      </c>
      <c r="G32" s="151">
        <f>(B!O31-B!N31)/B!N31</f>
        <v>-2.375542764818742E-2</v>
      </c>
      <c r="K32" s="20" t="s">
        <v>32</v>
      </c>
      <c r="L32" s="151">
        <f>IF(L$3=TRUE,'B - working'!B32,NA())</f>
        <v>-3.3569234877820806E-2</v>
      </c>
      <c r="M32" s="151">
        <f>IF(M$3=TRUE,'B - working'!C32,NA())</f>
        <v>-1.3894074350632033E-2</v>
      </c>
      <c r="N32" s="151">
        <f>IF(N$3=TRUE,'B - working'!D32,NA())</f>
        <v>-5.4047176772945876E-2</v>
      </c>
      <c r="O32" s="151">
        <f>IF(O$3=TRUE,'B - working'!E32,NA())</f>
        <v>-2.4857084524295629E-2</v>
      </c>
      <c r="P32" s="167"/>
      <c r="Q32" s="151">
        <f>IF(Q$3=TRUE,'B - working'!F32,NA())</f>
        <v>-4.040946896992962E-2</v>
      </c>
      <c r="R32" s="151">
        <f>IF(R$3=TRUE,'B - working'!G32,NA())</f>
        <v>-2.375542764818742E-2</v>
      </c>
    </row>
    <row r="33" spans="1:18">
      <c r="A33" s="3" t="s">
        <v>33</v>
      </c>
      <c r="B33" s="151">
        <f>(B!F32-B!E32)/B!E32</f>
        <v>-2.4823459651770793E-2</v>
      </c>
      <c r="C33" s="151">
        <f>(B!C32-B!B32)/B!B32</f>
        <v>-1.6694356610750843E-2</v>
      </c>
      <c r="D33" s="151">
        <f>(B!L32-B!K32)/B!K32</f>
        <v>-4.6577013872311078E-2</v>
      </c>
      <c r="E33" s="151">
        <f>(B!I32-B!H32)/B!H32</f>
        <v>-1.749820769496296E-2</v>
      </c>
      <c r="F33" s="151">
        <f>(B!R32-B!Q32)/B!Q32</f>
        <v>-4.424239345761162E-2</v>
      </c>
      <c r="G33" s="151">
        <f>(B!O32-B!N32)/B!N32</f>
        <v>-1.9556348801631821E-2</v>
      </c>
      <c r="K33" s="20" t="s">
        <v>33</v>
      </c>
      <c r="L33" s="151">
        <f>IF(L$3=TRUE,'B - working'!B33,NA())</f>
        <v>-2.4823459651770793E-2</v>
      </c>
      <c r="M33" s="151">
        <f>IF(M$3=TRUE,'B - working'!C33,NA())</f>
        <v>-1.6694356610750843E-2</v>
      </c>
      <c r="N33" s="151">
        <f>IF(N$3=TRUE,'B - working'!D33,NA())</f>
        <v>-4.6577013872311078E-2</v>
      </c>
      <c r="O33" s="151">
        <f>IF(O$3=TRUE,'B - working'!E33,NA())</f>
        <v>-1.749820769496296E-2</v>
      </c>
      <c r="P33" s="167"/>
      <c r="Q33" s="151">
        <f>IF(Q$3=TRUE,'B - working'!F33,NA())</f>
        <v>-4.424239345761162E-2</v>
      </c>
      <c r="R33" s="151">
        <f>IF(R$3=TRUE,'B - working'!G33,NA())</f>
        <v>-1.9556348801631821E-2</v>
      </c>
    </row>
    <row r="34" spans="1:18">
      <c r="A34" s="3" t="s">
        <v>34</v>
      </c>
      <c r="B34" s="151">
        <f>(B!F33-B!E33)/B!E33</f>
        <v>3.409367643477555E-3</v>
      </c>
      <c r="C34" s="151">
        <f>(B!C33-B!B33)/B!B33</f>
        <v>-7.1892640323783152E-4</v>
      </c>
      <c r="D34" s="151">
        <f>(B!L33-B!K33)/B!K33</f>
        <v>-3.5489318358485004E-2</v>
      </c>
      <c r="E34" s="151">
        <f>(B!I33-B!H33)/B!H33</f>
        <v>-2.384627668068345E-2</v>
      </c>
      <c r="F34" s="151">
        <f>(B!R33-B!Q33)/B!Q33</f>
        <v>-3.6378056840713817E-2</v>
      </c>
      <c r="G34" s="151">
        <f>(B!O33-B!N33)/B!N33</f>
        <v>-8.656977205940752E-3</v>
      </c>
      <c r="K34" s="20" t="s">
        <v>34</v>
      </c>
      <c r="L34" s="151">
        <f>IF(L$3=TRUE,'B - working'!B34,NA())</f>
        <v>3.409367643477555E-3</v>
      </c>
      <c r="M34" s="151">
        <f>IF(M$3=TRUE,'B - working'!C34,NA())</f>
        <v>-7.1892640323783152E-4</v>
      </c>
      <c r="N34" s="151">
        <f>IF(N$3=TRUE,'B - working'!D34,NA())</f>
        <v>-3.5489318358485004E-2</v>
      </c>
      <c r="O34" s="151">
        <f>IF(O$3=TRUE,'B - working'!E34,NA())</f>
        <v>-2.384627668068345E-2</v>
      </c>
      <c r="P34" s="167"/>
      <c r="Q34" s="151">
        <f>IF(Q$3=TRUE,'B - working'!F34,NA())</f>
        <v>-3.6378056840713817E-2</v>
      </c>
      <c r="R34" s="151">
        <f>IF(R$3=TRUE,'B - working'!G34,NA())</f>
        <v>-8.656977205940752E-3</v>
      </c>
    </row>
    <row r="35" spans="1:18">
      <c r="A35" s="3" t="s">
        <v>35</v>
      </c>
      <c r="B35" s="151">
        <f>(B!F34-B!E34)/B!E34</f>
        <v>3.030473406049702E-2</v>
      </c>
      <c r="C35" s="151">
        <f>(B!C34-B!B34)/B!B34</f>
        <v>1.6192894787143988E-2</v>
      </c>
      <c r="D35" s="151">
        <f>(B!L34-B!K34)/B!K34</f>
        <v>-4.1302235179786198E-3</v>
      </c>
      <c r="E35" s="151">
        <f>(B!I34-B!H34)/B!H34</f>
        <v>-9.0156782909869664E-3</v>
      </c>
      <c r="F35" s="151">
        <f>(B!R34-B!Q34)/B!Q34</f>
        <v>-2.1895267191938683E-2</v>
      </c>
      <c r="G35" s="151">
        <f>(B!O34-B!N34)/B!N34</f>
        <v>-1.416633505769996E-2</v>
      </c>
      <c r="K35" s="20" t="s">
        <v>35</v>
      </c>
      <c r="L35" s="151">
        <f>IF(L$3=TRUE,'B - working'!B35,NA())</f>
        <v>3.030473406049702E-2</v>
      </c>
      <c r="M35" s="151">
        <f>IF(M$3=TRUE,'B - working'!C35,NA())</f>
        <v>1.6192894787143988E-2</v>
      </c>
      <c r="N35" s="151">
        <f>IF(N$3=TRUE,'B - working'!D35,NA())</f>
        <v>-4.1302235179786198E-3</v>
      </c>
      <c r="O35" s="151">
        <f>IF(O$3=TRUE,'B - working'!E35,NA())</f>
        <v>-9.0156782909869664E-3</v>
      </c>
      <c r="P35" s="167"/>
      <c r="Q35" s="151">
        <f>IF(Q$3=TRUE,'B - working'!F35,NA())</f>
        <v>-2.1895267191938683E-2</v>
      </c>
      <c r="R35" s="151">
        <f>IF(R$3=TRUE,'B - working'!G35,NA())</f>
        <v>-1.416633505769996E-2</v>
      </c>
    </row>
    <row r="36" spans="1:18">
      <c r="A36" s="3" t="s">
        <v>36</v>
      </c>
      <c r="B36" s="151">
        <f>(B!F35-B!E35)/B!E35</f>
        <v>3.4200806383398653E-2</v>
      </c>
      <c r="C36" s="151">
        <f>(B!C35-B!B35)/B!B35</f>
        <v>2.1911964320341284E-2</v>
      </c>
      <c r="D36" s="151">
        <f>(B!L35-B!K35)/B!K35</f>
        <v>1.8713810176508434E-2</v>
      </c>
      <c r="E36" s="151">
        <f>(B!I35-B!H35)/B!H35</f>
        <v>8.5003530498071796E-3</v>
      </c>
      <c r="F36" s="151">
        <f>(B!R35-B!Q35)/B!Q35</f>
        <v>5.9824015452301753E-3</v>
      </c>
      <c r="G36" s="151">
        <f>(B!O35-B!N35)/B!N35</f>
        <v>2.31981863236147E-3</v>
      </c>
      <c r="K36" s="20" t="s">
        <v>36</v>
      </c>
      <c r="L36" s="151">
        <f>IF(L$3=TRUE,'B - working'!B36,NA())</f>
        <v>3.4200806383398653E-2</v>
      </c>
      <c r="M36" s="151">
        <f>IF(M$3=TRUE,'B - working'!C36,NA())</f>
        <v>2.1911964320341284E-2</v>
      </c>
      <c r="N36" s="151">
        <f>IF(N$3=TRUE,'B - working'!D36,NA())</f>
        <v>1.8713810176508434E-2</v>
      </c>
      <c r="O36" s="151">
        <f>IF(O$3=TRUE,'B - working'!E36,NA())</f>
        <v>8.5003530498071796E-3</v>
      </c>
      <c r="P36" s="167"/>
      <c r="Q36" s="151">
        <f>IF(Q$3=TRUE,'B - working'!F36,NA())</f>
        <v>5.9824015452301753E-3</v>
      </c>
      <c r="R36" s="151">
        <f>IF(R$3=TRUE,'B - working'!G36,NA())</f>
        <v>2.31981863236147E-3</v>
      </c>
    </row>
    <row r="37" spans="1:18">
      <c r="A37" s="3" t="s">
        <v>37</v>
      </c>
      <c r="B37" s="151">
        <f>(B!F36-B!E36)/B!E36</f>
        <v>4.03462356933341E-2</v>
      </c>
      <c r="C37" s="151">
        <f>(B!C36-B!B36)/B!B36</f>
        <v>2.3022692222956598E-2</v>
      </c>
      <c r="D37" s="151">
        <f>(B!L36-B!K36)/B!K36</f>
        <v>1.7129901754975228E-2</v>
      </c>
      <c r="E37" s="151">
        <f>(B!I36-B!H36)/B!H36</f>
        <v>1.3281055857746362E-2</v>
      </c>
      <c r="F37" s="151">
        <f>(B!R36-B!Q36)/B!Q36</f>
        <v>3.3250509506128033E-2</v>
      </c>
      <c r="G37" s="151">
        <f>(B!O36-B!N36)/B!N36</f>
        <v>1.763115197404002E-2</v>
      </c>
      <c r="K37" s="20" t="s">
        <v>37</v>
      </c>
      <c r="L37" s="151">
        <f>IF(L$3=TRUE,'B - working'!B37,NA())</f>
        <v>4.03462356933341E-2</v>
      </c>
      <c r="M37" s="151">
        <f>IF(M$3=TRUE,'B - working'!C37,NA())</f>
        <v>2.3022692222956598E-2</v>
      </c>
      <c r="N37" s="151">
        <f>IF(N$3=TRUE,'B - working'!D37,NA())</f>
        <v>1.7129901754975228E-2</v>
      </c>
      <c r="O37" s="151">
        <f>IF(O$3=TRUE,'B - working'!E37,NA())</f>
        <v>1.3281055857746362E-2</v>
      </c>
      <c r="P37" s="167"/>
      <c r="Q37" s="151">
        <f>IF(Q$3=TRUE,'B - working'!F37,NA())</f>
        <v>3.3250509506128033E-2</v>
      </c>
      <c r="R37" s="151">
        <f>IF(R$3=TRUE,'B - working'!G37,NA())</f>
        <v>1.763115197404002E-2</v>
      </c>
    </row>
    <row r="38" spans="1:18">
      <c r="A38" s="3" t="s">
        <v>38</v>
      </c>
      <c r="B38" s="151">
        <f>(B!F37-B!E37)/B!E37</f>
        <v>4.9132776889836027E-2</v>
      </c>
      <c r="C38" s="151">
        <f>(B!C37-B!B37)/B!B37</f>
        <v>2.5934053407050642E-2</v>
      </c>
      <c r="D38" s="151">
        <f>(B!L37-B!K37)/B!K37</f>
        <v>2.8374277042890684E-2</v>
      </c>
      <c r="E38" s="151">
        <f>(B!I37-B!H37)/B!H37</f>
        <v>1.7894881295457663E-2</v>
      </c>
      <c r="F38" s="151">
        <f>(B!R37-B!Q37)/B!Q37</f>
        <v>3.3501772802144114E-2</v>
      </c>
      <c r="G38" s="151">
        <f>(B!O37-B!N37)/B!N37</f>
        <v>2.1201704936064898E-2</v>
      </c>
      <c r="K38" s="20" t="s">
        <v>38</v>
      </c>
      <c r="L38" s="151">
        <f>IF(L$3=TRUE,'B - working'!B38,NA())</f>
        <v>4.9132776889836027E-2</v>
      </c>
      <c r="M38" s="151">
        <f>IF(M$3=TRUE,'B - working'!C38,NA())</f>
        <v>2.5934053407050642E-2</v>
      </c>
      <c r="N38" s="151">
        <f>IF(N$3=TRUE,'B - working'!D38,NA())</f>
        <v>2.8374277042890684E-2</v>
      </c>
      <c r="O38" s="151">
        <f>IF(O$3=TRUE,'B - working'!E38,NA())</f>
        <v>1.7894881295457663E-2</v>
      </c>
      <c r="P38" s="167"/>
      <c r="Q38" s="151">
        <f>IF(Q$3=TRUE,'B - working'!F38,NA())</f>
        <v>3.3501772802144114E-2</v>
      </c>
      <c r="R38" s="151">
        <f>IF(R$3=TRUE,'B - working'!G38,NA())</f>
        <v>2.1201704936064898E-2</v>
      </c>
    </row>
    <row r="39" spans="1:18">
      <c r="A39" s="3" t="s">
        <v>39</v>
      </c>
      <c r="B39" s="151">
        <f>(B!F38-B!E38)/B!E38</f>
        <v>3.2087447108603666E-2</v>
      </c>
      <c r="C39" s="151">
        <f>(B!C38-B!B38)/B!B38</f>
        <v>1.0609411303641911E-2</v>
      </c>
      <c r="D39" s="151">
        <f>(B!L38-B!K38)/B!K38</f>
        <v>8.4438014820938274E-3</v>
      </c>
      <c r="E39" s="151">
        <f>(B!I38-B!H38)/B!H38</f>
        <v>5.5262710423397378E-3</v>
      </c>
      <c r="F39" s="151">
        <f>(B!R38-B!Q38)/B!Q38</f>
        <v>1.1300079899554845E-2</v>
      </c>
      <c r="G39" s="151">
        <f>(B!O38-B!N38)/B!N38</f>
        <v>1.2821564285519014E-2</v>
      </c>
      <c r="K39" s="20" t="s">
        <v>39</v>
      </c>
      <c r="L39" s="151">
        <f>IF(L$3=TRUE,'B - working'!B39,NA())</f>
        <v>3.2087447108603666E-2</v>
      </c>
      <c r="M39" s="151">
        <f>IF(M$3=TRUE,'B - working'!C39,NA())</f>
        <v>1.0609411303641911E-2</v>
      </c>
      <c r="N39" s="151">
        <f>IF(N$3=TRUE,'B - working'!D39,NA())</f>
        <v>8.4438014820938274E-3</v>
      </c>
      <c r="O39" s="151">
        <f>IF(O$3=TRUE,'B - working'!E39,NA())</f>
        <v>5.5262710423397378E-3</v>
      </c>
      <c r="P39" s="167"/>
      <c r="Q39" s="151">
        <f>IF(Q$3=TRUE,'B - working'!F39,NA())</f>
        <v>1.1300079899554845E-2</v>
      </c>
      <c r="R39" s="151">
        <f>IF(R$3=TRUE,'B - working'!G39,NA())</f>
        <v>1.2821564285519014E-2</v>
      </c>
    </row>
    <row r="40" spans="1:18">
      <c r="A40" s="3" t="s">
        <v>40</v>
      </c>
      <c r="B40" s="151">
        <f>(B!F39-B!E39)/B!E39</f>
        <v>3.6150207323483036E-2</v>
      </c>
      <c r="C40" s="151">
        <f>(B!C39-B!B39)/B!B39</f>
        <v>-3.5454170674728597E-3</v>
      </c>
      <c r="D40" s="151">
        <f>(B!L39-B!K39)/B!K39</f>
        <v>1.0988689832539381E-2</v>
      </c>
      <c r="E40" s="151">
        <f>(B!I39-B!H39)/B!H39</f>
        <v>2.8746860173039352E-3</v>
      </c>
      <c r="F40" s="151">
        <f>(B!R39-B!Q39)/B!Q39</f>
        <v>1.9921725568666688E-2</v>
      </c>
      <c r="G40" s="151">
        <f>(B!O39-B!N39)/B!N39</f>
        <v>1.2239487859217689E-2</v>
      </c>
      <c r="K40" s="20" t="s">
        <v>40</v>
      </c>
      <c r="L40" s="151">
        <f>IF(L$3=TRUE,'B - working'!B40,NA())</f>
        <v>3.6150207323483036E-2</v>
      </c>
      <c r="M40" s="151">
        <f>IF(M$3=TRUE,'B - working'!C40,NA())</f>
        <v>-3.5454170674728597E-3</v>
      </c>
      <c r="N40" s="151">
        <f>IF(N$3=TRUE,'B - working'!D40,NA())</f>
        <v>1.0988689832539381E-2</v>
      </c>
      <c r="O40" s="151">
        <f>IF(O$3=TRUE,'B - working'!E40,NA())</f>
        <v>2.8746860173039352E-3</v>
      </c>
      <c r="P40" s="167"/>
      <c r="Q40" s="151">
        <f>IF(Q$3=TRUE,'B - working'!F40,NA())</f>
        <v>1.9921725568666688E-2</v>
      </c>
      <c r="R40" s="151">
        <f>IF(R$3=TRUE,'B - working'!G40,NA())</f>
        <v>1.2239487859217689E-2</v>
      </c>
    </row>
    <row r="41" spans="1:18">
      <c r="A41" s="3" t="s">
        <v>41</v>
      </c>
      <c r="B41" s="151">
        <f>(B!F40-B!E40)/B!E40</f>
        <v>4.9116371153230268E-2</v>
      </c>
      <c r="C41" s="151">
        <f>(B!C40-B!B40)/B!B40</f>
        <v>1.5271445752803961E-2</v>
      </c>
      <c r="D41" s="151">
        <f>(B!L40-B!K40)/B!K40</f>
        <v>1.4644351464435146E-2</v>
      </c>
      <c r="E41" s="151">
        <f>(B!I40-B!H40)/B!H40</f>
        <v>-9.7018197763648322E-3</v>
      </c>
      <c r="F41" s="151">
        <f>(B!R40-B!Q40)/B!Q40</f>
        <v>2.5099113805970148E-2</v>
      </c>
      <c r="G41" s="151">
        <f>(B!O40-B!N40)/B!N40</f>
        <v>9.2878396040154618E-3</v>
      </c>
      <c r="K41" s="20" t="s">
        <v>41</v>
      </c>
      <c r="L41" s="151">
        <f>IF(L$3=TRUE,'B - working'!B41,NA())</f>
        <v>4.9116371153230268E-2</v>
      </c>
      <c r="M41" s="151">
        <f>IF(M$3=TRUE,'B - working'!C41,NA())</f>
        <v>1.5271445752803961E-2</v>
      </c>
      <c r="N41" s="151">
        <f>IF(N$3=TRUE,'B - working'!D41,NA())</f>
        <v>1.4644351464435146E-2</v>
      </c>
      <c r="O41" s="151">
        <f>IF(O$3=TRUE,'B - working'!E41,NA())</f>
        <v>-9.7018197763648322E-3</v>
      </c>
      <c r="P41" s="167"/>
      <c r="Q41" s="151">
        <f>IF(Q$3=TRUE,'B - working'!F41,NA())</f>
        <v>2.5099113805970148E-2</v>
      </c>
      <c r="R41" s="151">
        <f>IF(R$3=TRUE,'B - working'!G41,NA())</f>
        <v>9.2878396040154618E-3</v>
      </c>
    </row>
    <row r="42" spans="1:18">
      <c r="A42" s="3" t="s">
        <v>42</v>
      </c>
      <c r="B42" s="151">
        <f>(B!F41-B!E41)/B!E41</f>
        <v>5.0413934304620038E-2</v>
      </c>
      <c r="C42" s="151">
        <f>(B!C41-B!B41)/B!B41</f>
        <v>1.3487641091584512E-2</v>
      </c>
      <c r="D42" s="151">
        <f>(B!L41-B!K41)/B!K41</f>
        <v>2.6368404276897222E-2</v>
      </c>
      <c r="E42" s="151">
        <f>(B!I41-B!H41)/B!H41</f>
        <v>8.7496865160085827E-3</v>
      </c>
      <c r="F42" s="151">
        <f>(B!R41-B!Q41)/B!Q41</f>
        <v>2.6752954092393033E-2</v>
      </c>
      <c r="G42" s="151">
        <f>(B!O41-B!N41)/B!N41</f>
        <v>-2.6851522042907637E-3</v>
      </c>
      <c r="K42" s="20" t="s">
        <v>42</v>
      </c>
      <c r="L42" s="151">
        <f>IF(L$3=TRUE,'B - working'!B42,NA())</f>
        <v>5.0413934304620038E-2</v>
      </c>
      <c r="M42" s="151">
        <f>IF(M$3=TRUE,'B - working'!C42,NA())</f>
        <v>1.3487641091584512E-2</v>
      </c>
      <c r="N42" s="151">
        <f>IF(N$3=TRUE,'B - working'!D42,NA())</f>
        <v>2.6368404276897222E-2</v>
      </c>
      <c r="O42" s="151">
        <f>IF(O$3=TRUE,'B - working'!E42,NA())</f>
        <v>8.7496865160085827E-3</v>
      </c>
      <c r="P42" s="167"/>
      <c r="Q42" s="151">
        <f>IF(Q$3=TRUE,'B - working'!F42,NA())</f>
        <v>2.6752954092393033E-2</v>
      </c>
      <c r="R42" s="151">
        <f>IF(R$3=TRUE,'B - working'!G42,NA())</f>
        <v>-2.6851522042907637E-3</v>
      </c>
    </row>
    <row r="43" spans="1:18">
      <c r="A43" s="3" t="s">
        <v>43</v>
      </c>
      <c r="B43" s="151">
        <f>(B!F42-B!E42)/B!E42</f>
        <v>4.6224867885561564E-2</v>
      </c>
      <c r="C43" s="151">
        <f>(B!C42-B!B42)/B!B42</f>
        <v>1.5027934629978191E-2</v>
      </c>
      <c r="D43" s="151">
        <f>(B!L42-B!K42)/B!K42</f>
        <v>3.0670681308300862E-2</v>
      </c>
      <c r="E43" s="151">
        <f>(B!I42-B!H42)/B!H42</f>
        <v>7.1255522302978479E-3</v>
      </c>
      <c r="F43" s="151">
        <f>(B!R42-B!Q42)/B!Q42</f>
        <v>3.8631825679312441E-2</v>
      </c>
      <c r="G43" s="151">
        <f>(B!O42-B!N42)/B!N42</f>
        <v>1.6874112438392784E-2</v>
      </c>
      <c r="K43" s="20" t="s">
        <v>43</v>
      </c>
      <c r="L43" s="151">
        <f>IF(L$3=TRUE,'B - working'!B43,NA())</f>
        <v>4.6224867885561564E-2</v>
      </c>
      <c r="M43" s="151">
        <f>IF(M$3=TRUE,'B - working'!C43,NA())</f>
        <v>1.5027934629978191E-2</v>
      </c>
      <c r="N43" s="151">
        <f>IF(N$3=TRUE,'B - working'!D43,NA())</f>
        <v>3.0670681308300862E-2</v>
      </c>
      <c r="O43" s="151">
        <f>IF(O$3=TRUE,'B - working'!E43,NA())</f>
        <v>7.1255522302978479E-3</v>
      </c>
      <c r="P43" s="167"/>
      <c r="Q43" s="151">
        <f>IF(Q$3=TRUE,'B - working'!F43,NA())</f>
        <v>3.8631825679312441E-2</v>
      </c>
      <c r="R43" s="151">
        <f>IF(R$3=TRUE,'B - working'!G43,NA())</f>
        <v>1.6874112438392784E-2</v>
      </c>
    </row>
    <row r="44" spans="1:18">
      <c r="A44" s="3" t="s">
        <v>44</v>
      </c>
      <c r="B44" s="151">
        <f>(B!F43-B!E43)/B!E43</f>
        <v>4.1825726141078837E-2</v>
      </c>
      <c r="C44" s="151">
        <f>(B!C43-B!B43)/B!B43</f>
        <v>1.1938224425986167E-2</v>
      </c>
      <c r="D44" s="151">
        <f>(B!L43-B!K43)/B!K43</f>
        <v>3.02444913975249E-2</v>
      </c>
      <c r="E44" s="151">
        <f>(B!I43-B!H43)/B!H43</f>
        <v>5.8953135234919313E-3</v>
      </c>
      <c r="F44" s="151">
        <f>(B!R43-B!Q43)/B!Q43</f>
        <v>3.8834666039510815E-2</v>
      </c>
      <c r="G44" s="151">
        <f>(B!O43-B!N43)/B!N43</f>
        <v>1.4179358945214821E-2</v>
      </c>
      <c r="K44" s="20" t="s">
        <v>44</v>
      </c>
      <c r="L44" s="151">
        <f>IF(L$3=TRUE,'B - working'!B44,NA())</f>
        <v>4.1825726141078837E-2</v>
      </c>
      <c r="M44" s="151">
        <f>IF(M$3=TRUE,'B - working'!C44,NA())</f>
        <v>1.1938224425986167E-2</v>
      </c>
      <c r="N44" s="151">
        <f>IF(N$3=TRUE,'B - working'!D44,NA())</f>
        <v>3.02444913975249E-2</v>
      </c>
      <c r="O44" s="151">
        <f>IF(O$3=TRUE,'B - working'!E44,NA())</f>
        <v>5.8953135234919313E-3</v>
      </c>
      <c r="P44" s="167"/>
      <c r="Q44" s="151">
        <f>IF(Q$3=TRUE,'B - working'!F44,NA())</f>
        <v>3.8834666039510815E-2</v>
      </c>
      <c r="R44" s="151">
        <f>IF(R$3=TRUE,'B - working'!G44,NA())</f>
        <v>1.4179358945214821E-2</v>
      </c>
    </row>
    <row r="45" spans="1:18">
      <c r="A45" s="3" t="s">
        <v>45</v>
      </c>
      <c r="B45" s="151">
        <f>(B!F44-B!E44)/B!E44</f>
        <v>2.7975736683350461E-2</v>
      </c>
      <c r="C45" s="151">
        <f>(B!C44-B!B44)/B!B44</f>
        <v>4.2479495474299905E-4</v>
      </c>
      <c r="D45" s="151">
        <f>(B!L44-B!K44)/B!K44</f>
        <v>2.2876572145380122E-2</v>
      </c>
      <c r="E45" s="151">
        <f>(B!I44-B!H44)/B!H44</f>
        <v>6.6706522765174157E-3</v>
      </c>
      <c r="F45" s="151">
        <f>(B!R44-B!Q44)/B!Q44</f>
        <v>3.8245286989987672E-2</v>
      </c>
      <c r="G45" s="151">
        <f>(B!O44-B!N44)/B!N44</f>
        <v>1.1459106427193113E-2</v>
      </c>
      <c r="K45" s="20" t="s">
        <v>45</v>
      </c>
      <c r="L45" s="151">
        <f>IF(L$3=TRUE,'B - working'!B45,NA())</f>
        <v>2.7975736683350461E-2</v>
      </c>
      <c r="M45" s="151">
        <f>IF(M$3=TRUE,'B - working'!C45,NA())</f>
        <v>4.2479495474299905E-4</v>
      </c>
      <c r="N45" s="151">
        <f>IF(N$3=TRUE,'B - working'!D45,NA())</f>
        <v>2.2876572145380122E-2</v>
      </c>
      <c r="O45" s="151">
        <f>IF(O$3=TRUE,'B - working'!E45,NA())</f>
        <v>6.6706522765174157E-3</v>
      </c>
      <c r="P45" s="167"/>
      <c r="Q45" s="151">
        <f>IF(Q$3=TRUE,'B - working'!F45,NA())</f>
        <v>3.8245286989987672E-2</v>
      </c>
      <c r="R45" s="151">
        <f>IF(R$3=TRUE,'B - working'!G45,NA())</f>
        <v>1.1459106427193113E-2</v>
      </c>
    </row>
    <row r="46" spans="1:18">
      <c r="A46" s="3" t="s">
        <v>46</v>
      </c>
      <c r="B46" s="151">
        <f>(B!F45-B!E45)/B!E45</f>
        <v>3.1361097003555105E-2</v>
      </c>
      <c r="C46" s="151">
        <f>(B!C45-B!B45)/B!B45</f>
        <v>3.0960701367175525E-3</v>
      </c>
      <c r="D46" s="151">
        <f>(B!L45-B!K45)/B!K45</f>
        <v>1.3423706397751695E-2</v>
      </c>
      <c r="E46" s="151">
        <f>(B!I45-B!H45)/B!H45</f>
        <v>-3.4584013050570962E-3</v>
      </c>
      <c r="F46" s="151">
        <f>(B!R45-B!Q45)/B!Q45</f>
        <v>3.6330638508496944E-2</v>
      </c>
      <c r="G46" s="151">
        <f>(B!O45-B!N45)/B!N45</f>
        <v>1.3704227565613705E-2</v>
      </c>
      <c r="K46" s="20" t="s">
        <v>46</v>
      </c>
      <c r="L46" s="151">
        <f>IF(L$3=TRUE,'B - working'!B46,NA())</f>
        <v>3.1361097003555105E-2</v>
      </c>
      <c r="M46" s="151">
        <f>IF(M$3=TRUE,'B - working'!C46,NA())</f>
        <v>3.0960701367175525E-3</v>
      </c>
      <c r="N46" s="151">
        <f>IF(N$3=TRUE,'B - working'!D46,NA())</f>
        <v>1.3423706397751695E-2</v>
      </c>
      <c r="O46" s="151">
        <f>IF(O$3=TRUE,'B - working'!E46,NA())</f>
        <v>-3.4584013050570962E-3</v>
      </c>
      <c r="P46" s="167"/>
      <c r="Q46" s="151">
        <f>IF(Q$3=TRUE,'B - working'!F46,NA())</f>
        <v>3.6330638508496944E-2</v>
      </c>
      <c r="R46" s="151">
        <f>IF(R$3=TRUE,'B - working'!G46,NA())</f>
        <v>1.3704227565613705E-2</v>
      </c>
    </row>
    <row r="47" spans="1:18">
      <c r="A47" s="3" t="s">
        <v>47</v>
      </c>
      <c r="B47" s="151">
        <f>(B!F46-B!E46)/B!E46</f>
        <v>3.7613860755462129E-2</v>
      </c>
      <c r="C47" s="151">
        <f>(B!C46-B!B46)/B!B46</f>
        <v>9.951749095295536E-4</v>
      </c>
      <c r="D47" s="151">
        <f>(B!L46-B!K46)/B!K46</f>
        <v>1.9766111605440447E-2</v>
      </c>
      <c r="E47" s="151">
        <f>(B!I46-B!H46)/B!H46</f>
        <v>-3.6689393707768978E-4</v>
      </c>
      <c r="F47" s="151">
        <f>(B!R46-B!Q46)/B!Q46</f>
        <v>2.4867724867724868E-2</v>
      </c>
      <c r="G47" s="151">
        <f>(B!O46-B!N46)/B!N46</f>
        <v>4.1351914561083619E-3</v>
      </c>
      <c r="K47" s="20" t="s">
        <v>47</v>
      </c>
      <c r="L47" s="151">
        <f>IF(L$3=TRUE,'B - working'!B47,NA())</f>
        <v>3.7613860755462129E-2</v>
      </c>
      <c r="M47" s="151">
        <f>IF(M$3=TRUE,'B - working'!C47,NA())</f>
        <v>9.951749095295536E-4</v>
      </c>
      <c r="N47" s="151">
        <f>IF(N$3=TRUE,'B - working'!D47,NA())</f>
        <v>1.9766111605440447E-2</v>
      </c>
      <c r="O47" s="151">
        <f>IF(O$3=TRUE,'B - working'!E47,NA())</f>
        <v>-3.6689393707768978E-4</v>
      </c>
      <c r="P47" s="167"/>
      <c r="Q47" s="151">
        <f>IF(Q$3=TRUE,'B - working'!F47,NA())</f>
        <v>2.4867724867724868E-2</v>
      </c>
      <c r="R47" s="151">
        <f>IF(R$3=TRUE,'B - working'!G47,NA())</f>
        <v>4.1351914561083619E-3</v>
      </c>
    </row>
    <row r="48" spans="1:18">
      <c r="A48" s="3" t="s">
        <v>48</v>
      </c>
      <c r="B48" s="151">
        <f>(B!F47-B!E47)/B!E47</f>
        <v>3.2501396908176571E-2</v>
      </c>
      <c r="C48" s="151">
        <f>(B!C47-B!B47)/B!B47</f>
        <v>1.8333734070690069E-3</v>
      </c>
      <c r="D48" s="151">
        <f>(B!L47-B!K47)/B!K47</f>
        <v>2.6490066225165563E-2</v>
      </c>
      <c r="E48" s="151">
        <f>(B!I47-B!H47)/B!H47</f>
        <v>-3.4869390086271681E-3</v>
      </c>
      <c r="F48" s="151">
        <f>(B!R47-B!Q47)/B!Q47</f>
        <v>3.1218209562563579E-2</v>
      </c>
      <c r="G48" s="151">
        <f>(B!O47-B!N47)/B!N47</f>
        <v>6.194879306661784E-3</v>
      </c>
      <c r="K48" s="20" t="s">
        <v>48</v>
      </c>
      <c r="L48" s="151">
        <f>IF(L$3=TRUE,'B - working'!B48,NA())</f>
        <v>3.2501396908176571E-2</v>
      </c>
      <c r="M48" s="151">
        <f>IF(M$3=TRUE,'B - working'!C48,NA())</f>
        <v>1.8333734070690069E-3</v>
      </c>
      <c r="N48" s="151">
        <f>IF(N$3=TRUE,'B - working'!D48,NA())</f>
        <v>2.6490066225165563E-2</v>
      </c>
      <c r="O48" s="151">
        <f>IF(O$3=TRUE,'B - working'!E48,NA())</f>
        <v>-3.4869390086271681E-3</v>
      </c>
      <c r="P48" s="167"/>
      <c r="Q48" s="151">
        <f>IF(Q$3=TRUE,'B - working'!F48,NA())</f>
        <v>3.1218209562563579E-2</v>
      </c>
      <c r="R48" s="151">
        <f>IF(R$3=TRUE,'B - working'!G48,NA())</f>
        <v>6.194879306661784E-3</v>
      </c>
    </row>
    <row r="49" spans="1:18">
      <c r="A49" s="3" t="s">
        <v>49</v>
      </c>
      <c r="B49" s="151">
        <f>(B!F48-B!E48)/B!E48</f>
        <v>3.0451635637516884E-2</v>
      </c>
      <c r="C49" s="151">
        <f>(B!C48-B!B48)/B!B48</f>
        <v>-4.2215467747382638E-4</v>
      </c>
      <c r="D49" s="151">
        <f>(B!L48-B!K48)/B!K48</f>
        <v>1.8960869969328005E-2</v>
      </c>
      <c r="E49" s="151">
        <f>(B!I48-B!H48)/B!H48</f>
        <v>-1.1987892228848863E-3</v>
      </c>
      <c r="F49" s="151">
        <f>(B!R48-B!Q48)/B!Q48</f>
        <v>3.9123780371149802E-2</v>
      </c>
      <c r="G49" s="151">
        <f>(B!O48-B!N48)/B!N48</f>
        <v>4.814491619775524E-3</v>
      </c>
      <c r="K49" s="20" t="s">
        <v>49</v>
      </c>
      <c r="L49" s="151">
        <f>IF(L$3=TRUE,'B - working'!B49,NA())</f>
        <v>3.0451635637516884E-2</v>
      </c>
      <c r="M49" s="151">
        <f>IF(M$3=TRUE,'B - working'!C49,NA())</f>
        <v>-4.2215467747382638E-4</v>
      </c>
      <c r="N49" s="151">
        <f>IF(N$3=TRUE,'B - working'!D49,NA())</f>
        <v>1.8960869969328005E-2</v>
      </c>
      <c r="O49" s="151">
        <f>IF(O$3=TRUE,'B - working'!E49,NA())</f>
        <v>-1.1987892228848863E-3</v>
      </c>
      <c r="P49" s="167"/>
      <c r="Q49" s="151">
        <f>IF(Q$3=TRUE,'B - working'!F49,NA())</f>
        <v>3.9123780371149802E-2</v>
      </c>
      <c r="R49" s="151">
        <f>IF(R$3=TRUE,'B - working'!G49,NA())</f>
        <v>4.814491619775524E-3</v>
      </c>
    </row>
    <row r="50" spans="1:18">
      <c r="A50" s="3" t="s">
        <v>50</v>
      </c>
      <c r="B50" s="151">
        <f>(B!F49-B!E49)/B!E49</f>
        <v>3.0901311557929471E-2</v>
      </c>
      <c r="C50" s="151">
        <f>(B!C49-B!B49)/B!B49</f>
        <v>-6.1642577971303411E-3</v>
      </c>
      <c r="D50" s="151">
        <f>(B!L49-B!K49)/B!K49</f>
        <v>2.0073367571533381E-2</v>
      </c>
      <c r="E50" s="151">
        <f>(B!I49-B!H49)/B!H49</f>
        <v>-2.3897213866006916E-3</v>
      </c>
      <c r="F50" s="151">
        <f>(B!R49-B!Q49)/B!Q49</f>
        <v>3.1944616912951695E-2</v>
      </c>
      <c r="G50" s="151">
        <f>(B!O49-B!N49)/B!N49</f>
        <v>4.3090550002992398E-3</v>
      </c>
      <c r="K50" s="20" t="s">
        <v>50</v>
      </c>
      <c r="L50" s="151">
        <f>IF(L$3=TRUE,'B - working'!B50,NA())</f>
        <v>3.0901311557929471E-2</v>
      </c>
      <c r="M50" s="151">
        <f>IF(M$3=TRUE,'B - working'!C50,NA())</f>
        <v>-6.1642577971303411E-3</v>
      </c>
      <c r="N50" s="151">
        <f>IF(N$3=TRUE,'B - working'!D50,NA())</f>
        <v>2.0073367571533381E-2</v>
      </c>
      <c r="O50" s="151">
        <f>IF(O$3=TRUE,'B - working'!E50,NA())</f>
        <v>-2.3897213866006916E-3</v>
      </c>
      <c r="P50" s="167"/>
      <c r="Q50" s="151">
        <f>IF(Q$3=TRUE,'B - working'!F50,NA())</f>
        <v>3.1944616912951695E-2</v>
      </c>
      <c r="R50" s="151">
        <f>IF(R$3=TRUE,'B - working'!G50,NA())</f>
        <v>4.3090550002992398E-3</v>
      </c>
    </row>
    <row r="51" spans="1:18">
      <c r="A51" s="3" t="s">
        <v>51</v>
      </c>
      <c r="B51" s="151">
        <f>(B!F50-B!E50)/B!E50</f>
        <v>4.4734844376965621E-2</v>
      </c>
      <c r="C51" s="151">
        <f>(B!C50-B!B50)/B!B50</f>
        <v>-7.7183310362110014E-3</v>
      </c>
      <c r="D51" s="151">
        <f>(B!L50-B!K50)/B!K50</f>
        <v>2.3133514224174104E-2</v>
      </c>
      <c r="E51" s="151">
        <f>(B!I50-B!H50)/B!H50</f>
        <v>-9.3585340918027633E-3</v>
      </c>
      <c r="F51" s="151">
        <f>(B!R50-B!Q50)/B!Q50</f>
        <v>3.4099920697858839E-2</v>
      </c>
      <c r="G51" s="151">
        <f>(B!O50-B!N50)/B!N50</f>
        <v>2.725025283739746E-3</v>
      </c>
      <c r="K51" s="20" t="s">
        <v>51</v>
      </c>
      <c r="L51" s="151">
        <f>IF(L$3=TRUE,'B - working'!B51,NA())</f>
        <v>4.4734844376965621E-2</v>
      </c>
      <c r="M51" s="151">
        <f>IF(M$3=TRUE,'B - working'!C51,NA())</f>
        <v>-7.7183310362110014E-3</v>
      </c>
      <c r="N51" s="151">
        <f>IF(N$3=TRUE,'B - working'!D51,NA())</f>
        <v>2.3133514224174104E-2</v>
      </c>
      <c r="O51" s="151">
        <f>IF(O$3=TRUE,'B - working'!E51,NA())</f>
        <v>-9.3585340918027633E-3</v>
      </c>
      <c r="P51" s="167"/>
      <c r="Q51" s="151">
        <f>IF(Q$3=TRUE,'B - working'!F51,NA())</f>
        <v>3.4099920697858839E-2</v>
      </c>
      <c r="R51" s="151">
        <f>IF(R$3=TRUE,'B - working'!G51,NA())</f>
        <v>2.725025283739746E-3</v>
      </c>
    </row>
    <row r="52" spans="1:18">
      <c r="A52" s="3" t="s">
        <v>52</v>
      </c>
      <c r="B52" s="151">
        <f>(B!F51-B!E51)/B!E51</f>
        <v>4.6161015323044875E-2</v>
      </c>
      <c r="C52" s="151">
        <f>(B!C51-B!B51)/B!B51</f>
        <v>-4.8442200805670285E-3</v>
      </c>
      <c r="D52" s="151">
        <f>(B!L51-B!K51)/B!K51</f>
        <v>3.7317895194607521E-2</v>
      </c>
      <c r="E52" s="151">
        <f>(B!I51-B!H51)/B!H51</f>
        <v>-1.0796322737406378E-2</v>
      </c>
      <c r="F52" s="151">
        <f>(B!R51-B!Q51)/B!Q51</f>
        <v>3.665141862879915E-2</v>
      </c>
      <c r="G52" s="151">
        <f>(B!O51-B!N51)/B!N51</f>
        <v>-1.7290160326941214E-3</v>
      </c>
      <c r="K52" s="20" t="s">
        <v>52</v>
      </c>
      <c r="L52" s="151">
        <f>IF(L$3=TRUE,'B - working'!B52,NA())</f>
        <v>4.6161015323044875E-2</v>
      </c>
      <c r="M52" s="151">
        <f>IF(M$3=TRUE,'B - working'!C52,NA())</f>
        <v>-4.8442200805670285E-3</v>
      </c>
      <c r="N52" s="151">
        <f>IF(N$3=TRUE,'B - working'!D52,NA())</f>
        <v>3.7317895194607521E-2</v>
      </c>
      <c r="O52" s="151">
        <f>IF(O$3=TRUE,'B - working'!E52,NA())</f>
        <v>-1.0796322737406378E-2</v>
      </c>
      <c r="P52" s="167"/>
      <c r="Q52" s="151">
        <f>IF(Q$3=TRUE,'B - working'!F52,NA())</f>
        <v>3.665141862879915E-2</v>
      </c>
      <c r="R52" s="151">
        <f>IF(R$3=TRUE,'B - working'!G52,NA())</f>
        <v>-1.7290160326941214E-3</v>
      </c>
    </row>
    <row r="53" spans="1:18">
      <c r="A53" s="3" t="s">
        <v>53</v>
      </c>
      <c r="B53" s="151">
        <f>(B!F52-B!E52)/B!E52</f>
        <v>4.2016585494274054E-2</v>
      </c>
      <c r="C53" s="151">
        <f>(B!C52-B!B52)/B!B52</f>
        <v>-9.8281904855273151E-3</v>
      </c>
      <c r="D53" s="151">
        <f>(B!L52-B!K52)/B!K52</f>
        <v>3.8106742806940479E-2</v>
      </c>
      <c r="E53" s="151">
        <f>(B!I52-B!H52)/B!H52</f>
        <v>-9.2455809688757572E-3</v>
      </c>
      <c r="F53" s="151">
        <f>(B!R52-B!Q52)/B!Q52</f>
        <v>5.0051711937292472E-2</v>
      </c>
      <c r="G53" s="151">
        <f>(B!O52-B!N52)/B!N52</f>
        <v>-5.0808429694148274E-3</v>
      </c>
      <c r="K53" s="20" t="s">
        <v>53</v>
      </c>
      <c r="L53" s="151">
        <f>IF(L$3=TRUE,'B - working'!B53,NA())</f>
        <v>4.2016585494274054E-2</v>
      </c>
      <c r="M53" s="151">
        <f>IF(M$3=TRUE,'B - working'!C53,NA())</f>
        <v>-9.8281904855273151E-3</v>
      </c>
      <c r="N53" s="151">
        <f>IF(N$3=TRUE,'B - working'!D53,NA())</f>
        <v>3.8106742806940479E-2</v>
      </c>
      <c r="O53" s="151">
        <f>IF(O$3=TRUE,'B - working'!E53,NA())</f>
        <v>-9.2455809688757572E-3</v>
      </c>
      <c r="P53" s="167"/>
      <c r="Q53" s="151">
        <f>IF(Q$3=TRUE,'B - working'!F53,NA())</f>
        <v>5.0051711937292472E-2</v>
      </c>
      <c r="R53" s="151">
        <f>IF(R$3=TRUE,'B - working'!G53,NA())</f>
        <v>-5.0808429694148274E-3</v>
      </c>
    </row>
    <row r="54" spans="1:18">
      <c r="A54" s="3" t="s">
        <v>54</v>
      </c>
      <c r="B54" s="151">
        <f>(B!F53-B!E53)/B!E53</f>
        <v>3.4188476259439327E-2</v>
      </c>
      <c r="C54" s="151">
        <f>(B!C53-B!B53)/B!B53</f>
        <v>-7.0288616614110682E-3</v>
      </c>
      <c r="D54" s="151">
        <f>(B!L53-B!K53)/B!K53</f>
        <v>3.6045775762050418E-2</v>
      </c>
      <c r="E54" s="151">
        <f>(B!I53-B!H53)/B!H53</f>
        <v>-1.1966356881881269E-2</v>
      </c>
      <c r="F54" s="151">
        <f>(B!R53-B!Q53)/B!Q53</f>
        <v>5.3056167400881059E-2</v>
      </c>
      <c r="G54" s="151">
        <f>(B!O53-B!N53)/B!N53</f>
        <v>-1.1216478025899868E-3</v>
      </c>
      <c r="K54" s="20" t="s">
        <v>54</v>
      </c>
      <c r="L54" s="151">
        <f>IF(L$3=TRUE,'B - working'!B54,NA())</f>
        <v>3.4188476259439327E-2</v>
      </c>
      <c r="M54" s="151">
        <f>IF(M$3=TRUE,'B - working'!C54,NA())</f>
        <v>-7.0288616614110682E-3</v>
      </c>
      <c r="N54" s="151">
        <f>IF(N$3=TRUE,'B - working'!D54,NA())</f>
        <v>3.6045775762050418E-2</v>
      </c>
      <c r="O54" s="151">
        <f>IF(O$3=TRUE,'B - working'!E54,NA())</f>
        <v>-1.1966356881881269E-2</v>
      </c>
      <c r="P54" s="167"/>
      <c r="Q54" s="151">
        <f>IF(Q$3=TRUE,'B - working'!F54,NA())</f>
        <v>5.3056167400881059E-2</v>
      </c>
      <c r="R54" s="151">
        <f>IF(R$3=TRUE,'B - working'!G54,NA())</f>
        <v>-1.1216478025899868E-3</v>
      </c>
    </row>
    <row r="55" spans="1:18">
      <c r="A55" s="3" t="s">
        <v>55</v>
      </c>
      <c r="B55" s="151">
        <f>(B!F54-B!E54)/B!E54</f>
        <v>3.1748045883666635E-2</v>
      </c>
      <c r="C55" s="151">
        <f>(B!C54-B!B54)/B!B54</f>
        <v>-5.1985105662749652E-3</v>
      </c>
      <c r="D55" s="151">
        <f>(B!L54-B!K54)/B!K54</f>
        <v>2.8155868398537762E-2</v>
      </c>
      <c r="E55" s="151">
        <f>(B!I54-B!H54)/B!H54</f>
        <v>-8.4580351333767081E-3</v>
      </c>
      <c r="F55" s="151">
        <f>(B!R54-B!Q54)/B!Q54</f>
        <v>4.7753774557761974E-2</v>
      </c>
      <c r="G55" s="151">
        <f>(B!O54-B!N54)/B!N54</f>
        <v>-4.4879340788699235E-3</v>
      </c>
      <c r="K55" s="20" t="s">
        <v>55</v>
      </c>
      <c r="L55" s="151">
        <f>IF(L$3=TRUE,'B - working'!B55,NA())</f>
        <v>3.1748045883666635E-2</v>
      </c>
      <c r="M55" s="151">
        <f>IF(M$3=TRUE,'B - working'!C55,NA())</f>
        <v>-5.1985105662749652E-3</v>
      </c>
      <c r="N55" s="151">
        <f>IF(N$3=TRUE,'B - working'!D55,NA())</f>
        <v>2.8155868398537762E-2</v>
      </c>
      <c r="O55" s="151">
        <f>IF(O$3=TRUE,'B - working'!E55,NA())</f>
        <v>-8.4580351333767081E-3</v>
      </c>
      <c r="P55" s="167"/>
      <c r="Q55" s="151">
        <f>IF(Q$3=TRUE,'B - working'!F55,NA())</f>
        <v>4.7753774557761974E-2</v>
      </c>
      <c r="R55" s="151">
        <f>IF(R$3=TRUE,'B - working'!G55,NA())</f>
        <v>-4.4879340788699235E-3</v>
      </c>
    </row>
    <row r="56" spans="1:18">
      <c r="A56" s="3" t="s">
        <v>56</v>
      </c>
      <c r="B56" s="151">
        <f>(B!F55-B!E55)/B!E55</f>
        <v>7.6118056450573526E-2</v>
      </c>
      <c r="C56" s="151">
        <f>(B!C55-B!B55)/B!B55</f>
        <v>3.9380541663646684E-3</v>
      </c>
      <c r="D56" s="151">
        <f>(B!L55-B!K55)/B!K55</f>
        <v>8.2192476696045319E-2</v>
      </c>
      <c r="E56" s="151">
        <f>(B!I55-B!H55)/B!H55</f>
        <v>6.8665377176015474E-3</v>
      </c>
      <c r="F56" s="151">
        <f>(B!R55-B!Q55)/B!Q55</f>
        <v>5.6664068589243957E-2</v>
      </c>
      <c r="G56" s="151">
        <f>(B!O55-B!N55)/B!N55</f>
        <v>1.0850956089797691E-3</v>
      </c>
      <c r="K56" s="20" t="s">
        <v>56</v>
      </c>
      <c r="L56" s="151">
        <f>IF(L$3=TRUE,'B - working'!B56,NA())</f>
        <v>7.6118056450573526E-2</v>
      </c>
      <c r="M56" s="151">
        <f>IF(M$3=TRUE,'B - working'!C56,NA())</f>
        <v>3.9380541663646684E-3</v>
      </c>
      <c r="N56" s="151">
        <f>IF(N$3=TRUE,'B - working'!D56,NA())</f>
        <v>8.2192476696045319E-2</v>
      </c>
      <c r="O56" s="151">
        <f>IF(O$3=TRUE,'B - working'!E56,NA())</f>
        <v>6.8665377176015474E-3</v>
      </c>
      <c r="P56" s="167"/>
      <c r="Q56" s="151">
        <f>IF(Q$3=TRUE,'B - working'!F56,NA())</f>
        <v>5.6664068589243957E-2</v>
      </c>
      <c r="R56" s="151">
        <f>IF(R$3=TRUE,'B - working'!G56,NA())</f>
        <v>1.0850956089797691E-3</v>
      </c>
    </row>
    <row r="57" spans="1:18">
      <c r="A57" s="3" t="s">
        <v>57</v>
      </c>
      <c r="B57" s="151">
        <f>(B!F56-B!E56)/B!E56</f>
        <v>4.9009178397367702E-2</v>
      </c>
      <c r="C57" s="151">
        <f>(B!C56-B!B56)/B!B56</f>
        <v>1.7352154950053933E-3</v>
      </c>
      <c r="D57" s="151">
        <f>(B!L56-B!K56)/B!K56</f>
        <v>4.70891958177359E-2</v>
      </c>
      <c r="E57" s="151">
        <f>(B!I56-B!H56)/B!H56</f>
        <v>-7.0166948947495767E-4</v>
      </c>
      <c r="F57" s="151">
        <f>(B!R56-B!Q56)/B!Q56</f>
        <v>6.4465208646281538E-2</v>
      </c>
      <c r="G57" s="151">
        <f>(B!O56-B!N56)/B!N56</f>
        <v>6.2235137425838477E-3</v>
      </c>
      <c r="K57" s="20" t="s">
        <v>57</v>
      </c>
      <c r="L57" s="151">
        <f>IF(L$3=TRUE,'B - working'!B57,NA())</f>
        <v>4.9009178397367702E-2</v>
      </c>
      <c r="M57" s="151">
        <f>IF(M$3=TRUE,'B - working'!C57,NA())</f>
        <v>1.7352154950053933E-3</v>
      </c>
      <c r="N57" s="151">
        <f>IF(N$3=TRUE,'B - working'!D57,NA())</f>
        <v>4.70891958177359E-2</v>
      </c>
      <c r="O57" s="151">
        <f>IF(O$3=TRUE,'B - working'!E57,NA())</f>
        <v>-7.0166948947495767E-4</v>
      </c>
      <c r="P57" s="167"/>
      <c r="Q57" s="151">
        <f>IF(Q$3=TRUE,'B - working'!F57,NA())</f>
        <v>6.4465208646281538E-2</v>
      </c>
      <c r="R57" s="151">
        <f>IF(R$3=TRUE,'B - working'!G57,NA())</f>
        <v>6.2235137425838477E-3</v>
      </c>
    </row>
    <row r="58" spans="1:18">
      <c r="A58" s="3" t="s">
        <v>58</v>
      </c>
      <c r="B58" s="151">
        <f>(B!F57-B!E57)/B!E57</f>
        <v>6.1648165473992968E-2</v>
      </c>
      <c r="C58" s="151">
        <f>(B!C57-B!B57)/B!B57</f>
        <v>3.6992530807473905E-3</v>
      </c>
      <c r="D58" s="151">
        <f>(B!L57-B!K57)/B!K57</f>
        <v>5.8543479878003422E-2</v>
      </c>
      <c r="E58" s="151">
        <f>(B!I57-B!H57)/B!H57</f>
        <v>4.109910756223579E-3</v>
      </c>
      <c r="F58" s="151">
        <f>(B!R57-B!Q57)/B!Q57</f>
        <v>4.0345970582142114E-2</v>
      </c>
      <c r="G58" s="151">
        <f>(B!O57-B!N57)/B!N57</f>
        <v>2.1811836556638069E-4</v>
      </c>
      <c r="K58" s="20" t="s">
        <v>58</v>
      </c>
      <c r="L58" s="151">
        <f>IF(L$3=TRUE,'B - working'!B58,NA())</f>
        <v>6.1648165473992968E-2</v>
      </c>
      <c r="M58" s="151">
        <f>IF(M$3=TRUE,'B - working'!C58,NA())</f>
        <v>3.6992530807473905E-3</v>
      </c>
      <c r="N58" s="151">
        <f>IF(N$3=TRUE,'B - working'!D58,NA())</f>
        <v>5.8543479878003422E-2</v>
      </c>
      <c r="O58" s="151">
        <f>IF(O$3=TRUE,'B - working'!E58,NA())</f>
        <v>4.109910756223579E-3</v>
      </c>
      <c r="P58" s="167"/>
      <c r="Q58" s="151">
        <f>IF(Q$3=TRUE,'B - working'!F58,NA())</f>
        <v>4.0345970582142114E-2</v>
      </c>
      <c r="R58" s="151">
        <f>IF(R$3=TRUE,'B - working'!G58,NA())</f>
        <v>2.1811836556638069E-4</v>
      </c>
    </row>
    <row r="59" spans="1:18">
      <c r="A59" s="3" t="s">
        <v>59</v>
      </c>
      <c r="B59" s="151">
        <f>(B!F58-B!E58)/B!E58</f>
        <v>3.9355360210164697E-2</v>
      </c>
      <c r="C59" s="151">
        <f>(B!C58-B!B58)/B!B58</f>
        <v>7.6081787922016163E-4</v>
      </c>
      <c r="D59" s="151">
        <f>(B!L58-B!K58)/B!K58</f>
        <v>4.3660150604700694E-2</v>
      </c>
      <c r="E59" s="151">
        <f>(B!I58-B!H58)/B!H58</f>
        <v>-9.4393052671323387E-5</v>
      </c>
      <c r="F59" s="151">
        <f>(B!R58-B!Q58)/B!Q58</f>
        <v>4.888247299517149E-2</v>
      </c>
      <c r="G59" s="151">
        <f>(B!O58-B!N58)/B!N58</f>
        <v>4.777257430635634E-3</v>
      </c>
      <c r="K59" s="20" t="s">
        <v>59</v>
      </c>
      <c r="L59" s="151">
        <f>IF(L$3=TRUE,'B - working'!B59,NA())</f>
        <v>3.9355360210164697E-2</v>
      </c>
      <c r="M59" s="151">
        <f>IF(M$3=TRUE,'B - working'!C59,NA())</f>
        <v>7.6081787922016163E-4</v>
      </c>
      <c r="N59" s="151">
        <f>IF(N$3=TRUE,'B - working'!D59,NA())</f>
        <v>4.3660150604700694E-2</v>
      </c>
      <c r="O59" s="151">
        <f>IF(O$3=TRUE,'B - working'!E59,NA())</f>
        <v>-9.4393052671323387E-5</v>
      </c>
      <c r="P59" s="167"/>
      <c r="Q59" s="151">
        <f>IF(Q$3=TRUE,'B - working'!F59,NA())</f>
        <v>4.888247299517149E-2</v>
      </c>
      <c r="R59" s="151">
        <f>IF(R$3=TRUE,'B - working'!G59,NA())</f>
        <v>4.777257430635634E-3</v>
      </c>
    </row>
    <row r="60" spans="1:18">
      <c r="A60" s="3" t="s">
        <v>60</v>
      </c>
      <c r="B60" s="151">
        <f>(B!F59-B!E59)/B!E59</f>
        <v>4.711090639234352E-2</v>
      </c>
      <c r="C60" s="151">
        <f>(B!C59-B!B59)/B!B59</f>
        <v>2.2591101070621746E-3</v>
      </c>
      <c r="D60" s="151">
        <f>(B!L59-B!K59)/B!K59</f>
        <v>4.6503974482304693E-2</v>
      </c>
      <c r="E60" s="151">
        <f>(B!I59-B!H59)/B!H59</f>
        <v>3.0933967876264129E-3</v>
      </c>
      <c r="F60" s="151">
        <f>(B!R59-B!Q59)/B!Q59</f>
        <v>3.9712017909840233E-2</v>
      </c>
      <c r="G60" s="151">
        <f>(B!O59-B!N59)/B!N59</f>
        <v>2.1278104830129798E-3</v>
      </c>
      <c r="K60" s="20" t="s">
        <v>60</v>
      </c>
      <c r="L60" s="151">
        <f>IF(L$3=TRUE,'B - working'!B60,NA())</f>
        <v>4.711090639234352E-2</v>
      </c>
      <c r="M60" s="151">
        <f>IF(M$3=TRUE,'B - working'!C60,NA())</f>
        <v>2.2591101070621746E-3</v>
      </c>
      <c r="N60" s="151">
        <f>IF(N$3=TRUE,'B - working'!D60,NA())</f>
        <v>4.6503974482304693E-2</v>
      </c>
      <c r="O60" s="151">
        <f>IF(O$3=TRUE,'B - working'!E60,NA())</f>
        <v>3.0933967876264129E-3</v>
      </c>
      <c r="P60" s="167"/>
      <c r="Q60" s="151">
        <f>IF(Q$3=TRUE,'B - working'!F60,NA())</f>
        <v>3.9712017909840233E-2</v>
      </c>
      <c r="R60" s="151">
        <f>IF(R$3=TRUE,'B - working'!G60,NA())</f>
        <v>2.1278104830129798E-3</v>
      </c>
    </row>
    <row r="61" spans="1:18">
      <c r="A61" s="3" t="s">
        <v>61</v>
      </c>
      <c r="B61" s="151">
        <f>(B!F60-B!E60)/B!E60</f>
        <v>3.4235229155162895E-2</v>
      </c>
      <c r="C61" s="151">
        <f>(B!C60-B!B60)/B!B60</f>
        <v>1.4772528105360676E-3</v>
      </c>
      <c r="D61" s="151">
        <f>(B!L60-B!K60)/B!K60</f>
        <v>3.4465033796807938E-2</v>
      </c>
      <c r="E61" s="151">
        <f>(B!I60-B!H60)/B!H60</f>
        <v>-1.2293771975117405E-3</v>
      </c>
      <c r="F61" s="151">
        <f>(B!R60-B!Q60)/B!Q60</f>
        <v>3.9259033389236163E-2</v>
      </c>
      <c r="G61" s="151">
        <f>(B!O60-B!N60)/B!N60</f>
        <v>4.3843972645173585E-3</v>
      </c>
      <c r="K61" s="20" t="s">
        <v>61</v>
      </c>
      <c r="L61" s="151">
        <f>IF(L$3=TRUE,'B - working'!B61,NA())</f>
        <v>3.4235229155162895E-2</v>
      </c>
      <c r="M61" s="151">
        <f>IF(M$3=TRUE,'B - working'!C61,NA())</f>
        <v>1.4772528105360676E-3</v>
      </c>
      <c r="N61" s="151">
        <f>IF(N$3=TRUE,'B - working'!D61,NA())</f>
        <v>3.4465033796807938E-2</v>
      </c>
      <c r="O61" s="151">
        <f>IF(O$3=TRUE,'B - working'!E61,NA())</f>
        <v>-1.2293771975117405E-3</v>
      </c>
      <c r="P61" s="167"/>
      <c r="Q61" s="151">
        <f>IF(Q$3=TRUE,'B - working'!F61,NA())</f>
        <v>3.9259033389236163E-2</v>
      </c>
      <c r="R61" s="151">
        <f>IF(R$3=TRUE,'B - working'!G61,NA())</f>
        <v>4.3843972645173585E-3</v>
      </c>
    </row>
    <row r="62" spans="1:18">
      <c r="A62" s="3" t="s">
        <v>62</v>
      </c>
      <c r="B62" s="151">
        <f>(B!F61-B!E61)/B!E61</f>
        <v>4.4110466062611903E-2</v>
      </c>
      <c r="C62" s="151">
        <f>(B!C61-B!B61)/B!B61</f>
        <v>3.2008743851979077E-3</v>
      </c>
      <c r="D62" s="151">
        <f>(B!L61-B!K61)/B!K61</f>
        <v>3.8933614887158505E-2</v>
      </c>
      <c r="E62" s="151">
        <f>(B!I61-B!H61)/B!H61</f>
        <v>3.7149526845553353E-3</v>
      </c>
      <c r="F62" s="151">
        <f>(B!R61-B!Q61)/B!Q61</f>
        <v>3.2233921750800039E-2</v>
      </c>
      <c r="G62" s="151">
        <f>(B!O61-B!N61)/B!N61</f>
        <v>2.2165849814053149E-4</v>
      </c>
      <c r="K62" s="20" t="s">
        <v>62</v>
      </c>
      <c r="L62" s="151">
        <f>IF(L$3=TRUE,'B - working'!B62,NA())</f>
        <v>4.4110466062611903E-2</v>
      </c>
      <c r="M62" s="151">
        <f>IF(M$3=TRUE,'B - working'!C62,NA())</f>
        <v>3.2008743851979077E-3</v>
      </c>
      <c r="N62" s="151">
        <f>IF(N$3=TRUE,'B - working'!D62,NA())</f>
        <v>3.8933614887158505E-2</v>
      </c>
      <c r="O62" s="151">
        <f>IF(O$3=TRUE,'B - working'!E62,NA())</f>
        <v>3.7149526845553353E-3</v>
      </c>
      <c r="P62" s="167"/>
      <c r="Q62" s="151">
        <f>IF(Q$3=TRUE,'B - working'!F62,NA())</f>
        <v>3.2233921750800039E-2</v>
      </c>
      <c r="R62" s="151">
        <f>IF(R$3=TRUE,'B - working'!G62,NA())</f>
        <v>2.2165849814053149E-4</v>
      </c>
    </row>
    <row r="63" spans="1:18">
      <c r="A63" s="3" t="s">
        <v>63</v>
      </c>
      <c r="B63" s="151">
        <f>(B!F62-B!E62)/B!E62</f>
        <v>3.7606648811331696E-2</v>
      </c>
      <c r="C63" s="151">
        <f>(B!C62-B!B62)/B!B62</f>
        <v>3.047113055707477E-3</v>
      </c>
      <c r="D63" s="151">
        <f>(B!L62-B!K62)/B!K62</f>
        <v>3.4681766211139546E-2</v>
      </c>
      <c r="E63" s="151">
        <f>(B!I62-B!H62)/B!H62</f>
        <v>1.9292436843340198E-3</v>
      </c>
      <c r="F63" s="151">
        <f>(B!R62-B!Q62)/B!Q62</f>
        <v>3.6645880323736238E-2</v>
      </c>
      <c r="G63" s="151">
        <f>(B!O62-B!N62)/B!N62</f>
        <v>5.1147673158809743E-3</v>
      </c>
      <c r="K63" s="20" t="s">
        <v>63</v>
      </c>
      <c r="L63" s="151">
        <f>IF(L$3=TRUE,'B - working'!B63,NA())</f>
        <v>3.7606648811331696E-2</v>
      </c>
      <c r="M63" s="151">
        <f>IF(M$3=TRUE,'B - working'!C63,NA())</f>
        <v>3.047113055707477E-3</v>
      </c>
      <c r="N63" s="151">
        <f>IF(N$3=TRUE,'B - working'!D63,NA())</f>
        <v>3.4681766211139546E-2</v>
      </c>
      <c r="O63" s="151">
        <f>IF(O$3=TRUE,'B - working'!E63,NA())</f>
        <v>1.9292436843340198E-3</v>
      </c>
      <c r="P63" s="167"/>
      <c r="Q63" s="151">
        <f>IF(Q$3=TRUE,'B - working'!F63,NA())</f>
        <v>3.6645880323736238E-2</v>
      </c>
      <c r="R63" s="151">
        <f>IF(R$3=TRUE,'B - working'!G63,NA())</f>
        <v>5.1147673158809743E-3</v>
      </c>
    </row>
    <row r="64" spans="1:18">
      <c r="A64" s="3" t="s">
        <v>64</v>
      </c>
      <c r="B64" s="151">
        <f>(B!F63-B!E63)/B!E63</f>
        <v>3.095711445612042E-2</v>
      </c>
      <c r="C64" s="151">
        <f>(B!C63-B!B63)/B!B63</f>
        <v>1.6638488581166304E-3</v>
      </c>
      <c r="D64" s="151">
        <f>(B!L63-B!K63)/B!K63</f>
        <v>3.241742991951152E-2</v>
      </c>
      <c r="E64" s="151">
        <f>(B!I63-B!H63)/B!H63</f>
        <v>1.6198986256989079E-3</v>
      </c>
      <c r="F64" s="151">
        <f>(B!R63-B!Q63)/B!Q63</f>
        <v>3.2219178082191782E-2</v>
      </c>
      <c r="G64" s="151">
        <f>(B!O63-B!N63)/B!N63</f>
        <v>1.6735526384603315E-3</v>
      </c>
      <c r="K64" s="20" t="s">
        <v>64</v>
      </c>
      <c r="L64" s="151">
        <f>IF(L$3=TRUE,'B - working'!B64,NA())</f>
        <v>3.095711445612042E-2</v>
      </c>
      <c r="M64" s="151">
        <f>IF(M$3=TRUE,'B - working'!C64,NA())</f>
        <v>1.6638488581166304E-3</v>
      </c>
      <c r="N64" s="151">
        <f>IF(N$3=TRUE,'B - working'!D64,NA())</f>
        <v>3.241742991951152E-2</v>
      </c>
      <c r="O64" s="151">
        <f>IF(O$3=TRUE,'B - working'!E64,NA())</f>
        <v>1.6198986256989079E-3</v>
      </c>
      <c r="P64" s="167"/>
      <c r="Q64" s="151">
        <f>IF(Q$3=TRUE,'B - working'!F64,NA())</f>
        <v>3.2219178082191782E-2</v>
      </c>
      <c r="R64" s="151">
        <f>IF(R$3=TRUE,'B - working'!G64,NA())</f>
        <v>1.6735526384603315E-3</v>
      </c>
    </row>
    <row r="65" spans="1:18">
      <c r="A65" s="3" t="s">
        <v>65</v>
      </c>
      <c r="B65" s="151">
        <f>(B!F64-B!E64)/B!E64</f>
        <v>2.5307260946625214E-2</v>
      </c>
      <c r="C65" s="151">
        <f>(B!C64-B!B64)/B!B64</f>
        <v>8.3199290032725051E-5</v>
      </c>
      <c r="D65" s="151">
        <f>(B!L64-B!K64)/B!K64</f>
        <v>3.3809809124368741E-2</v>
      </c>
      <c r="E65" s="151">
        <f>(B!I64-B!H64)/B!H64</f>
        <v>3.6620173407291724E-3</v>
      </c>
      <c r="F65" s="151">
        <f>(B!R64-B!Q64)/B!Q64</f>
        <v>3.7243114777016639E-2</v>
      </c>
      <c r="G65" s="151">
        <f>(B!O64-B!N64)/B!N64</f>
        <v>4.9597186868554338E-3</v>
      </c>
      <c r="K65" s="20" t="s">
        <v>65</v>
      </c>
      <c r="L65" s="151">
        <f>IF(L$3=TRUE,'B - working'!B65,NA())</f>
        <v>2.5307260946625214E-2</v>
      </c>
      <c r="M65" s="151">
        <f>IF(M$3=TRUE,'B - working'!C65,NA())</f>
        <v>8.3199290032725051E-5</v>
      </c>
      <c r="N65" s="151">
        <f>IF(N$3=TRUE,'B - working'!D65,NA())</f>
        <v>3.3809809124368741E-2</v>
      </c>
      <c r="O65" s="151">
        <f>IF(O$3=TRUE,'B - working'!E65,NA())</f>
        <v>3.6620173407291724E-3</v>
      </c>
      <c r="P65" s="167"/>
      <c r="Q65" s="151">
        <f>IF(Q$3=TRUE,'B - working'!F65,NA())</f>
        <v>3.7243114777016639E-2</v>
      </c>
      <c r="R65" s="151">
        <f>IF(R$3=TRUE,'B - working'!G65,NA())</f>
        <v>4.9597186868554338E-3</v>
      </c>
    </row>
    <row r="66" spans="1:18">
      <c r="A66" s="3" t="s">
        <v>66</v>
      </c>
      <c r="B66" s="151">
        <f>(B!F65-B!E65)/B!E65</f>
        <v>2.3595809192158746E-2</v>
      </c>
      <c r="C66" s="151">
        <f>(B!C65-B!B65)/B!B65</f>
        <v>-5.1801608425631777E-3</v>
      </c>
      <c r="D66" s="151">
        <f>(B!L65-B!K65)/B!K65</f>
        <v>1.7057756451518521E-2</v>
      </c>
      <c r="E66" s="151">
        <f>(B!I65-B!H65)/B!H65</f>
        <v>-3.8109544076330355E-3</v>
      </c>
      <c r="F66" s="151">
        <f>(B!R65-B!Q65)/B!Q65</f>
        <v>3.1527263330174866E-2</v>
      </c>
      <c r="G66" s="151">
        <f>(B!O65-B!N65)/B!N65</f>
        <v>4.1618247169148449E-3</v>
      </c>
      <c r="K66" s="20" t="s">
        <v>66</v>
      </c>
      <c r="L66" s="151">
        <f>IF(L$3=TRUE,'B - working'!B66,NA())</f>
        <v>2.3595809192158746E-2</v>
      </c>
      <c r="M66" s="151">
        <f>IF(M$3=TRUE,'B - working'!C66,NA())</f>
        <v>-5.1801608425631777E-3</v>
      </c>
      <c r="N66" s="151">
        <f>IF(N$3=TRUE,'B - working'!D66,NA())</f>
        <v>1.7057756451518521E-2</v>
      </c>
      <c r="O66" s="151">
        <f>IF(O$3=TRUE,'B - working'!E66,NA())</f>
        <v>-3.8109544076330355E-3</v>
      </c>
      <c r="P66" s="167"/>
      <c r="Q66" s="151">
        <f>IF(Q$3=TRUE,'B - working'!F66,NA())</f>
        <v>3.1527263330174866E-2</v>
      </c>
      <c r="R66" s="151">
        <f>IF(R$3=TRUE,'B - working'!G66,NA())</f>
        <v>4.1618247169148449E-3</v>
      </c>
    </row>
    <row r="67" spans="1:18">
      <c r="A67" s="3" t="s">
        <v>67</v>
      </c>
      <c r="B67" s="151">
        <f>(B!F66-B!E66)/B!E66</f>
        <v>2.376599634369287E-2</v>
      </c>
      <c r="C67" s="151">
        <f>(B!C66-B!B66)/B!B66</f>
        <v>-3.2732250193417842E-4</v>
      </c>
      <c r="D67" s="151">
        <f>(B!L66-B!K66)/B!K66</f>
        <v>2.8949995462383155E-2</v>
      </c>
      <c r="E67" s="151">
        <f>(B!I66-B!H66)/B!H66</f>
        <v>-2.0114364529754893E-3</v>
      </c>
      <c r="F67" s="151">
        <f>(B!R66-B!Q66)/B!Q66</f>
        <v>2.062311913613029E-2</v>
      </c>
      <c r="G67" s="151">
        <f>(B!O66-B!N66)/B!N66</f>
        <v>-1.3698630136986301E-3</v>
      </c>
      <c r="K67" s="20" t="s">
        <v>67</v>
      </c>
      <c r="L67" s="151">
        <f>IF(L$3=TRUE,'B - working'!B67,NA())</f>
        <v>2.376599634369287E-2</v>
      </c>
      <c r="M67" s="151">
        <f>IF(M$3=TRUE,'B - working'!C67,NA())</f>
        <v>-3.2732250193417842E-4</v>
      </c>
      <c r="N67" s="151">
        <f>IF(N$3=TRUE,'B - working'!D67,NA())</f>
        <v>2.8949995462383155E-2</v>
      </c>
      <c r="O67" s="151">
        <f>IF(O$3=TRUE,'B - working'!E67,NA())</f>
        <v>-2.0114364529754893E-3</v>
      </c>
      <c r="P67" s="167"/>
      <c r="Q67" s="151">
        <f>IF(Q$3=TRUE,'B - working'!F67,NA())</f>
        <v>2.062311913613029E-2</v>
      </c>
      <c r="R67" s="151">
        <f>IF(R$3=TRUE,'B - working'!G67,NA())</f>
        <v>-1.3698630136986301E-3</v>
      </c>
    </row>
    <row r="68" spans="1:18">
      <c r="A68" s="3" t="s">
        <v>68</v>
      </c>
      <c r="B68" s="151">
        <f>(B!F67-B!E67)/B!E67</f>
        <v>1.8556898255906642E-2</v>
      </c>
      <c r="C68" s="151">
        <f>(B!C67-B!B67)/B!B67</f>
        <v>-4.9087934064602143E-3</v>
      </c>
      <c r="D68" s="151">
        <f>(B!L67-B!K67)/B!K67</f>
        <v>1.9575389120539834E-2</v>
      </c>
      <c r="E68" s="151">
        <f>(B!I67-B!H67)/B!H67</f>
        <v>-3.1711841081792616E-3</v>
      </c>
      <c r="F68" s="151">
        <f>(B!R67-B!Q67)/B!Q67</f>
        <v>2.7888081128963283E-2</v>
      </c>
      <c r="G68" s="151">
        <f>(B!O67-B!N67)/B!N67</f>
        <v>-1.7908206002137431E-3</v>
      </c>
      <c r="K68" s="20" t="s">
        <v>68</v>
      </c>
      <c r="L68" s="151">
        <f>IF(L$3=TRUE,'B - working'!B68,NA())</f>
        <v>1.8556898255906642E-2</v>
      </c>
      <c r="M68" s="151">
        <f>IF(M$3=TRUE,'B - working'!C68,NA())</f>
        <v>-4.9087934064602143E-3</v>
      </c>
      <c r="N68" s="151">
        <f>IF(N$3=TRUE,'B - working'!D68,NA())</f>
        <v>1.9575389120539834E-2</v>
      </c>
      <c r="O68" s="151">
        <f>IF(O$3=TRUE,'B - working'!E68,NA())</f>
        <v>-3.1711841081792616E-3</v>
      </c>
      <c r="P68" s="167"/>
      <c r="Q68" s="151">
        <f>IF(Q$3=TRUE,'B - working'!F68,NA())</f>
        <v>2.7888081128963283E-2</v>
      </c>
      <c r="R68" s="151">
        <f>IF(R$3=TRUE,'B - working'!G68,NA())</f>
        <v>-1.7908206002137431E-3</v>
      </c>
    </row>
    <row r="69" spans="1:18">
      <c r="A69" s="3" t="s">
        <v>69</v>
      </c>
      <c r="B69" s="151">
        <f>(B!F68-B!E68)/B!E68</f>
        <v>1.7690722997939896E-2</v>
      </c>
      <c r="C69" s="151">
        <f>(B!C68-B!B68)/B!B68</f>
        <v>-1.1946288007408551E-2</v>
      </c>
      <c r="D69" s="151">
        <f>(B!L68-B!K68)/B!K68</f>
        <v>2.1648787088044845E-2</v>
      </c>
      <c r="E69" s="151">
        <f>(B!I68-B!H68)/B!H68</f>
        <v>-2.8997008729625788E-3</v>
      </c>
      <c r="F69" s="151">
        <f>(B!R68-B!Q68)/B!Q68</f>
        <v>2.035426731078905E-2</v>
      </c>
      <c r="G69" s="151">
        <f>(B!O68-B!N68)/B!N68</f>
        <v>-1.5369778795732627E-3</v>
      </c>
      <c r="K69" s="20" t="s">
        <v>69</v>
      </c>
      <c r="L69" s="151">
        <f>IF(L$3=TRUE,'B - working'!B69,NA())</f>
        <v>1.7690722997939896E-2</v>
      </c>
      <c r="M69" s="151">
        <f>IF(M$3=TRUE,'B - working'!C69,NA())</f>
        <v>-1.1946288007408551E-2</v>
      </c>
      <c r="N69" s="151">
        <f>IF(N$3=TRUE,'B - working'!D69,NA())</f>
        <v>2.1648787088044845E-2</v>
      </c>
      <c r="O69" s="151">
        <f>IF(O$3=TRUE,'B - working'!E69,NA())</f>
        <v>-2.8997008729625788E-3</v>
      </c>
      <c r="P69" s="167"/>
      <c r="Q69" s="151">
        <f>IF(Q$3=TRUE,'B - working'!F69,NA())</f>
        <v>2.035426731078905E-2</v>
      </c>
      <c r="R69" s="151">
        <f>IF(R$3=TRUE,'B - working'!G69,NA())</f>
        <v>-1.5369778795732627E-3</v>
      </c>
    </row>
    <row r="70" spans="1:18">
      <c r="A70" s="3" t="s">
        <v>70</v>
      </c>
      <c r="B70" s="151">
        <f>(B!F69-B!E69)/B!E69</f>
        <v>1.0637213254035684E-2</v>
      </c>
      <c r="C70" s="151">
        <f>(B!C69-B!B69)/B!B69</f>
        <v>-1.6056663034420871E-2</v>
      </c>
      <c r="D70" s="151">
        <f>(B!L69-B!K69)/B!K69</f>
        <v>1.7126797817821126E-2</v>
      </c>
      <c r="E70" s="151">
        <f>(B!I69-B!H69)/B!H69</f>
        <v>-1.0922669985996577E-2</v>
      </c>
      <c r="F70" s="151">
        <f>(B!R69-B!Q69)/B!Q69</f>
        <v>2.0661157024793389E-2</v>
      </c>
      <c r="G70" s="151">
        <f>(B!O69-B!N69)/B!N69</f>
        <v>-2.4933050143134176E-3</v>
      </c>
      <c r="K70" s="20" t="s">
        <v>70</v>
      </c>
      <c r="L70" s="151">
        <f>IF(L$3=TRUE,'B - working'!B70,NA())</f>
        <v>1.0637213254035684E-2</v>
      </c>
      <c r="M70" s="151">
        <f>IF(M$3=TRUE,'B - working'!C70,NA())</f>
        <v>-1.6056663034420871E-2</v>
      </c>
      <c r="N70" s="151">
        <f>IF(N$3=TRUE,'B - working'!D70,NA())</f>
        <v>1.7126797817821126E-2</v>
      </c>
      <c r="O70" s="151">
        <f>IF(O$3=TRUE,'B - working'!E70,NA())</f>
        <v>-1.0922669985996577E-2</v>
      </c>
      <c r="P70" s="167"/>
      <c r="Q70" s="151">
        <f>IF(Q$3=TRUE,'B - working'!F70,NA())</f>
        <v>2.0661157024793389E-2</v>
      </c>
      <c r="R70" s="151">
        <f>IF(R$3=TRUE,'B - working'!G70,NA())</f>
        <v>-2.4933050143134176E-3</v>
      </c>
    </row>
    <row r="71" spans="1:18">
      <c r="A71" s="3" t="s">
        <v>71</v>
      </c>
      <c r="B71" s="151">
        <f>(B!F70-B!E70)/B!E70</f>
        <v>-1.3865873042713654E-3</v>
      </c>
      <c r="C71" s="151">
        <f>(B!C70-B!B70)/B!B70</f>
        <v>-1.8313390675088075E-2</v>
      </c>
      <c r="D71" s="151">
        <f>(B!L70-B!K70)/B!K70</f>
        <v>1.2759664327968084E-2</v>
      </c>
      <c r="E71" s="151">
        <f>(B!I70-B!H70)/B!H70</f>
        <v>-1.1181850499305174E-2</v>
      </c>
      <c r="F71" s="151">
        <f>(B!R70-B!Q70)/B!Q70</f>
        <v>1.6667782314746638E-2</v>
      </c>
      <c r="G71" s="151">
        <f>(B!O70-B!N70)/B!N70</f>
        <v>-1.1309374214626791E-2</v>
      </c>
      <c r="K71" s="20" t="s">
        <v>71</v>
      </c>
      <c r="L71" s="151">
        <f>IF(L$3=TRUE,'B - working'!B71,NA())</f>
        <v>-1.3865873042713654E-3</v>
      </c>
      <c r="M71" s="151">
        <f>IF(M$3=TRUE,'B - working'!C71,NA())</f>
        <v>-1.8313390675088075E-2</v>
      </c>
      <c r="N71" s="151">
        <f>IF(N$3=TRUE,'B - working'!D71,NA())</f>
        <v>1.2759664327968084E-2</v>
      </c>
      <c r="O71" s="151">
        <f>IF(O$3=TRUE,'B - working'!E71,NA())</f>
        <v>-1.1181850499305174E-2</v>
      </c>
      <c r="P71" s="167"/>
      <c r="Q71" s="151">
        <f>IF(Q$3=TRUE,'B - working'!F71,NA())</f>
        <v>1.6667782314746638E-2</v>
      </c>
      <c r="R71" s="151">
        <f>IF(R$3=TRUE,'B - working'!G71,NA())</f>
        <v>-1.1309374214626791E-2</v>
      </c>
    </row>
    <row r="72" spans="1:18">
      <c r="A72" s="3" t="s">
        <v>72</v>
      </c>
      <c r="B72" s="151">
        <f>(B!F71-B!E71)/B!E71</f>
        <v>-7.5839288121882162E-3</v>
      </c>
      <c r="C72" s="151">
        <f>(B!C71-B!B71)/B!B71</f>
        <v>-2.8076653721270772E-2</v>
      </c>
      <c r="D72" s="151">
        <f>(B!L71-B!K71)/B!K71</f>
        <v>2.0963640112722525E-3</v>
      </c>
      <c r="E72" s="151">
        <f>(B!I71-B!H71)/B!H71</f>
        <v>-1.1848341232227487E-2</v>
      </c>
      <c r="F72" s="151">
        <f>(B!R71-B!Q71)/B!Q71</f>
        <v>1.2626438786187653E-2</v>
      </c>
      <c r="G72" s="151">
        <f>(B!O71-B!N71)/B!N71</f>
        <v>-1.3705335291238374E-2</v>
      </c>
      <c r="K72" s="20" t="s">
        <v>72</v>
      </c>
      <c r="L72" s="151">
        <f>IF(L$3=TRUE,'B - working'!B72,NA())</f>
        <v>-7.5839288121882162E-3</v>
      </c>
      <c r="M72" s="151">
        <f>IF(M$3=TRUE,'B - working'!C72,NA())</f>
        <v>-2.8076653721270772E-2</v>
      </c>
      <c r="N72" s="151">
        <f>IF(N$3=TRUE,'B - working'!D72,NA())</f>
        <v>2.0963640112722525E-3</v>
      </c>
      <c r="O72" s="151">
        <f>IF(O$3=TRUE,'B - working'!E72,NA())</f>
        <v>-1.1848341232227487E-2</v>
      </c>
      <c r="P72" s="167"/>
      <c r="Q72" s="151">
        <f>IF(Q$3=TRUE,'B - working'!F72,NA())</f>
        <v>1.2626438786187653E-2</v>
      </c>
      <c r="R72" s="151">
        <f>IF(R$3=TRUE,'B - working'!G72,NA())</f>
        <v>-1.3705335291238374E-2</v>
      </c>
    </row>
    <row r="73" spans="1:18">
      <c r="A73" s="3" t="s">
        <v>73</v>
      </c>
      <c r="B73" s="151">
        <f>(B!F72-B!E72)/B!E72</f>
        <v>-7.5514192031265522E-3</v>
      </c>
      <c r="C73" s="151">
        <f>(B!C72-B!B72)/B!B72</f>
        <v>-2.4994552868303918E-2</v>
      </c>
      <c r="D73" s="151">
        <f>(B!L72-B!K72)/B!K72</f>
        <v>-1.0265535176567205E-4</v>
      </c>
      <c r="E73" s="151">
        <f>(B!I72-B!H72)/B!H72</f>
        <v>-1.5112540192926046E-2</v>
      </c>
      <c r="F73" s="151">
        <f>(B!R72-B!Q72)/B!Q72</f>
        <v>-5.5889339108565039E-4</v>
      </c>
      <c r="G73" s="151">
        <f>(B!O72-B!N72)/B!N72</f>
        <v>-1.747163695299838E-2</v>
      </c>
      <c r="K73" s="20" t="s">
        <v>73</v>
      </c>
      <c r="L73" s="151">
        <f>IF(L$3=TRUE,'B - working'!B73,NA())</f>
        <v>-7.5514192031265522E-3</v>
      </c>
      <c r="M73" s="151">
        <f>IF(M$3=TRUE,'B - working'!C73,NA())</f>
        <v>-2.4994552868303918E-2</v>
      </c>
      <c r="N73" s="151">
        <f>IF(N$3=TRUE,'B - working'!D73,NA())</f>
        <v>-1.0265535176567205E-4</v>
      </c>
      <c r="O73" s="151">
        <f>IF(O$3=TRUE,'B - working'!E73,NA())</f>
        <v>-1.5112540192926046E-2</v>
      </c>
      <c r="P73" s="167"/>
      <c r="Q73" s="151">
        <f>IF(Q$3=TRUE,'B - working'!F73,NA())</f>
        <v>-5.5889339108565039E-4</v>
      </c>
      <c r="R73" s="151">
        <f>IF(R$3=TRUE,'B - working'!G73,NA())</f>
        <v>-1.747163695299838E-2</v>
      </c>
    </row>
    <row r="74" spans="1:18">
      <c r="A74" s="3" t="s">
        <v>74</v>
      </c>
      <c r="B74" s="151">
        <f>(B!F73-B!E73)/B!E73</f>
        <v>-9.444947599948246E-3</v>
      </c>
      <c r="C74" s="151">
        <f>(B!C73-B!B73)/B!B73</f>
        <v>-1.6645017067939461E-2</v>
      </c>
      <c r="D74" s="151">
        <f>(B!L73-B!K73)/B!K73</f>
        <v>-4.1426694958068104E-3</v>
      </c>
      <c r="E74" s="151">
        <f>(B!I73-B!H73)/B!H73</f>
        <v>-1.559497180303078E-2</v>
      </c>
      <c r="F74" s="151">
        <f>(B!R73-B!Q73)/B!Q73</f>
        <v>-5.3221093641296789E-3</v>
      </c>
      <c r="G74" s="151">
        <f>(B!O73-B!N73)/B!N73</f>
        <v>-2.3818045748869292E-2</v>
      </c>
      <c r="K74" s="20" t="s">
        <v>74</v>
      </c>
      <c r="L74" s="151">
        <f>IF(L$3=TRUE,'B - working'!B74,NA())</f>
        <v>-9.444947599948246E-3</v>
      </c>
      <c r="M74" s="151">
        <f>IF(M$3=TRUE,'B - working'!C74,NA())</f>
        <v>-1.6645017067939461E-2</v>
      </c>
      <c r="N74" s="151">
        <f>IF(N$3=TRUE,'B - working'!D74,NA())</f>
        <v>-4.1426694958068104E-3</v>
      </c>
      <c r="O74" s="151">
        <f>IF(O$3=TRUE,'B - working'!E74,NA())</f>
        <v>-1.559497180303078E-2</v>
      </c>
      <c r="P74" s="167"/>
      <c r="Q74" s="151">
        <f>IF(Q$3=TRUE,'B - working'!F74,NA())</f>
        <v>-5.3221093641296789E-3</v>
      </c>
      <c r="R74" s="151">
        <f>IF(R$3=TRUE,'B - working'!G74,NA())</f>
        <v>-2.3818045748869292E-2</v>
      </c>
    </row>
    <row r="75" spans="1:18">
      <c r="A75" s="3" t="s">
        <v>75</v>
      </c>
      <c r="B75" s="151">
        <f>(B!F74-B!E74)/B!E74</f>
        <v>-8.1821201050692911E-3</v>
      </c>
      <c r="C75" s="151">
        <f>(B!C74-B!B74)/B!B74</f>
        <v>-2.0219461928368519E-2</v>
      </c>
      <c r="D75" s="151">
        <f>(B!L74-B!K74)/B!K74</f>
        <v>-7.264562145027077E-4</v>
      </c>
      <c r="E75" s="151">
        <f>(B!I74-B!H74)/B!H74</f>
        <v>-9.3326397601052602E-3</v>
      </c>
      <c r="F75" s="151">
        <f>(B!R74-B!Q74)/B!Q74</f>
        <v>-8.0783774492952896E-3</v>
      </c>
      <c r="G75" s="151">
        <f>(B!O74-B!N74)/B!N74</f>
        <v>-2.3261750534477807E-2</v>
      </c>
      <c r="K75" s="20" t="s">
        <v>75</v>
      </c>
      <c r="L75" s="151">
        <f>IF(L$3=TRUE,'B - working'!B75,NA())</f>
        <v>-8.1821201050692911E-3</v>
      </c>
      <c r="M75" s="151">
        <f>IF(M$3=TRUE,'B - working'!C75,NA())</f>
        <v>-2.0219461928368519E-2</v>
      </c>
      <c r="N75" s="151">
        <f>IF(N$3=TRUE,'B - working'!D75,NA())</f>
        <v>-7.264562145027077E-4</v>
      </c>
      <c r="O75" s="151">
        <f>IF(O$3=TRUE,'B - working'!E75,NA())</f>
        <v>-9.3326397601052602E-3</v>
      </c>
      <c r="P75" s="167"/>
      <c r="Q75" s="151">
        <f>IF(Q$3=TRUE,'B - working'!F75,NA())</f>
        <v>-8.0783774492952896E-3</v>
      </c>
      <c r="R75" s="151">
        <f>IF(R$3=TRUE,'B - working'!G75,NA())</f>
        <v>-2.3261750534477807E-2</v>
      </c>
    </row>
    <row r="76" spans="1:18">
      <c r="A76" s="3" t="s">
        <v>76</v>
      </c>
      <c r="B76" s="151">
        <f>(B!F75-B!E75)/B!E75</f>
        <v>-1.9518490139936284E-2</v>
      </c>
      <c r="C76" s="151">
        <f>(B!C75-B!B75)/B!B75</f>
        <v>-2.6655297694075777E-2</v>
      </c>
      <c r="D76" s="151">
        <f>(B!L75-B!K75)/B!K75</f>
        <v>-4.163710945933442E-3</v>
      </c>
      <c r="E76" s="151">
        <f>(B!I75-B!H75)/B!H75</f>
        <v>-1.5319389485585077E-2</v>
      </c>
      <c r="F76" s="151">
        <f>(B!R75-B!Q75)/B!Q75</f>
        <v>-4.3509055954669635E-3</v>
      </c>
      <c r="G76" s="151">
        <f>(B!O75-B!N75)/B!N75</f>
        <v>-1.4720069710266704E-2</v>
      </c>
      <c r="K76" s="20" t="s">
        <v>76</v>
      </c>
      <c r="L76" s="151">
        <f>IF(L$3=TRUE,'B - working'!B76,NA())</f>
        <v>-1.9518490139936284E-2</v>
      </c>
      <c r="M76" s="151">
        <f>IF(M$3=TRUE,'B - working'!C76,NA())</f>
        <v>-2.6655297694075777E-2</v>
      </c>
      <c r="N76" s="151">
        <f>IF(N$3=TRUE,'B - working'!D76,NA())</f>
        <v>-4.163710945933442E-3</v>
      </c>
      <c r="O76" s="151">
        <f>IF(O$3=TRUE,'B - working'!E76,NA())</f>
        <v>-1.5319389485585077E-2</v>
      </c>
      <c r="P76" s="167"/>
      <c r="Q76" s="151">
        <f>IF(Q$3=TRUE,'B - working'!F76,NA())</f>
        <v>-4.3509055954669635E-3</v>
      </c>
      <c r="R76" s="151">
        <f>IF(R$3=TRUE,'B - working'!G76,NA())</f>
        <v>-1.4720069710266704E-2</v>
      </c>
    </row>
    <row r="77" spans="1:18">
      <c r="A77" s="3" t="s">
        <v>77</v>
      </c>
      <c r="B77" s="151">
        <f>(B!F76-B!E76)/B!E76</f>
        <v>-1.4302584962603332E-2</v>
      </c>
      <c r="C77" s="151">
        <f>(B!C76-B!B76)/B!B76</f>
        <v>-2.5577140187643555E-2</v>
      </c>
      <c r="D77" s="151">
        <f>(B!L76-B!K76)/B!K76</f>
        <v>-1.3174740841696609E-2</v>
      </c>
      <c r="E77" s="151">
        <f>(B!I76-B!H76)/B!H76</f>
        <v>-1.9222780316477207E-2</v>
      </c>
      <c r="F77" s="151">
        <f>(B!R76-B!Q76)/B!Q76</f>
        <v>-6.793263610224652E-3</v>
      </c>
      <c r="G77" s="151">
        <f>(B!O76-B!N76)/B!N76</f>
        <v>-2.0095309180685538E-2</v>
      </c>
      <c r="K77" s="20" t="s">
        <v>77</v>
      </c>
      <c r="L77" s="151">
        <f>IF(L$3=TRUE,'B - working'!B77,NA())</f>
        <v>-1.4302584962603332E-2</v>
      </c>
      <c r="M77" s="151">
        <f>IF(M$3=TRUE,'B - working'!C77,NA())</f>
        <v>-2.5577140187643555E-2</v>
      </c>
      <c r="N77" s="151">
        <f>IF(N$3=TRUE,'B - working'!D77,NA())</f>
        <v>-1.3174740841696609E-2</v>
      </c>
      <c r="O77" s="151">
        <f>IF(O$3=TRUE,'B - working'!E77,NA())</f>
        <v>-1.9222780316477207E-2</v>
      </c>
      <c r="P77" s="167"/>
      <c r="Q77" s="151">
        <f>IF(Q$3=TRUE,'B - working'!F77,NA())</f>
        <v>-6.793263610224652E-3</v>
      </c>
      <c r="R77" s="151">
        <f>IF(R$3=TRUE,'B - working'!G77,NA())</f>
        <v>-2.0095309180685538E-2</v>
      </c>
    </row>
    <row r="78" spans="1:18">
      <c r="A78" s="3" t="s">
        <v>78</v>
      </c>
      <c r="B78" s="151">
        <f>(B!F77-B!E77)/B!E77</f>
        <v>-1.8663119958812424E-2</v>
      </c>
      <c r="C78" s="151">
        <f>(B!C77-B!B77)/B!B77</f>
        <v>-2.6261070465922218E-2</v>
      </c>
      <c r="D78" s="151">
        <f>(B!L77-B!K77)/B!K77</f>
        <v>-1.1041788231069617E-2</v>
      </c>
      <c r="E78" s="151">
        <f>(B!I77-B!H77)/B!H77</f>
        <v>-2.1134858638328244E-2</v>
      </c>
      <c r="F78" s="151">
        <f>(B!R77-B!Q77)/B!Q77</f>
        <v>-1.7212069698257542E-2</v>
      </c>
      <c r="G78" s="151">
        <f>(B!O77-B!N77)/B!N77</f>
        <v>-2.3670458038733477E-2</v>
      </c>
      <c r="K78" s="20" t="s">
        <v>78</v>
      </c>
      <c r="L78" s="151">
        <f>IF(L$3=TRUE,'B - working'!B78,NA())</f>
        <v>-1.8663119958812424E-2</v>
      </c>
      <c r="M78" s="151">
        <f>IF(M$3=TRUE,'B - working'!C78,NA())</f>
        <v>-2.6261070465922218E-2</v>
      </c>
      <c r="N78" s="151">
        <f>IF(N$3=TRUE,'B - working'!D78,NA())</f>
        <v>-1.1041788231069617E-2</v>
      </c>
      <c r="O78" s="151">
        <f>IF(O$3=TRUE,'B - working'!E78,NA())</f>
        <v>-2.1134858638328244E-2</v>
      </c>
      <c r="P78" s="167"/>
      <c r="Q78" s="151">
        <f>IF(Q$3=TRUE,'B - working'!F78,NA())</f>
        <v>-1.7212069698257542E-2</v>
      </c>
      <c r="R78" s="151">
        <f>IF(R$3=TRUE,'B - working'!G78,NA())</f>
        <v>-2.3670458038733477E-2</v>
      </c>
    </row>
    <row r="79" spans="1:18">
      <c r="A79" s="3" t="s">
        <v>79</v>
      </c>
      <c r="B79" s="151">
        <f>(B!F78-B!E78)/B!E78</f>
        <v>-1.4214046822742474E-2</v>
      </c>
      <c r="C79" s="151">
        <f>(B!C78-B!B78)/B!B78</f>
        <v>-1.9196516920641202E-2</v>
      </c>
      <c r="D79" s="151">
        <f>(B!L78-B!K78)/B!K78</f>
        <v>-1.1439929328621909E-2</v>
      </c>
      <c r="E79" s="151">
        <f>(B!I78-B!H78)/B!H78</f>
        <v>-1.9180128129544474E-2</v>
      </c>
      <c r="F79" s="151">
        <f>(B!R78-B!Q78)/B!Q78</f>
        <v>-1.3529737717029922E-2</v>
      </c>
      <c r="G79" s="151">
        <f>(B!O78-B!N78)/B!N78</f>
        <v>-2.5171717171717171E-2</v>
      </c>
      <c r="K79" s="20" t="s">
        <v>79</v>
      </c>
      <c r="L79" s="151">
        <f>IF(L$3=TRUE,'B - working'!B79,NA())</f>
        <v>-1.4214046822742474E-2</v>
      </c>
      <c r="M79" s="151">
        <f>IF(M$3=TRUE,'B - working'!C79,NA())</f>
        <v>-1.9196516920641202E-2</v>
      </c>
      <c r="N79" s="151">
        <f>IF(N$3=TRUE,'B - working'!D79,NA())</f>
        <v>-1.1439929328621909E-2</v>
      </c>
      <c r="O79" s="151">
        <f>IF(O$3=TRUE,'B - working'!E79,NA())</f>
        <v>-1.9180128129544474E-2</v>
      </c>
      <c r="P79" s="167"/>
      <c r="Q79" s="151">
        <f>IF(Q$3=TRUE,'B - working'!F79,NA())</f>
        <v>-1.3529737717029922E-2</v>
      </c>
      <c r="R79" s="151">
        <f>IF(R$3=TRUE,'B - working'!G79,NA())</f>
        <v>-2.5171717171717171E-2</v>
      </c>
    </row>
    <row r="80" spans="1:18">
      <c r="A80" s="3" t="s">
        <v>80</v>
      </c>
      <c r="B80" s="151">
        <f>(B!F79-B!E79)/B!E79</f>
        <v>-1.3111030816084241E-2</v>
      </c>
      <c r="C80" s="151">
        <f>(B!C79-B!B79)/B!B79</f>
        <v>-2.8468220521200654E-2</v>
      </c>
      <c r="D80" s="151">
        <f>(B!L79-B!K79)/B!K79</f>
        <v>-1.0722184825463986E-2</v>
      </c>
      <c r="E80" s="151">
        <f>(B!I79-B!H79)/B!H79</f>
        <v>-1.5412070084360805E-2</v>
      </c>
      <c r="F80" s="151">
        <f>(B!R79-B!Q79)/B!Q79</f>
        <v>-1.6185816835078415E-2</v>
      </c>
      <c r="G80" s="151">
        <f>(B!O79-B!N79)/B!N79</f>
        <v>-2.3161365555510877E-2</v>
      </c>
      <c r="K80" s="20" t="s">
        <v>80</v>
      </c>
      <c r="L80" s="151">
        <f>IF(L$3=TRUE,'B - working'!B80,NA())</f>
        <v>-1.3111030816084241E-2</v>
      </c>
      <c r="M80" s="151">
        <f>IF(M$3=TRUE,'B - working'!C80,NA())</f>
        <v>-2.8468220521200654E-2</v>
      </c>
      <c r="N80" s="151">
        <f>IF(N$3=TRUE,'B - working'!D80,NA())</f>
        <v>-1.0722184825463986E-2</v>
      </c>
      <c r="O80" s="151">
        <f>IF(O$3=TRUE,'B - working'!E80,NA())</f>
        <v>-1.5412070084360805E-2</v>
      </c>
      <c r="P80" s="167"/>
      <c r="Q80" s="151">
        <f>IF(Q$3=TRUE,'B - working'!F80,NA())</f>
        <v>-1.6185816835078415E-2</v>
      </c>
      <c r="R80" s="151">
        <f>IF(R$3=TRUE,'B - working'!G80,NA())</f>
        <v>-2.3161365555510877E-2</v>
      </c>
    </row>
    <row r="81" spans="1:18">
      <c r="A81" s="3" t="s">
        <v>81</v>
      </c>
      <c r="B81" s="151">
        <f>(B!F80-B!E80)/B!E80</f>
        <v>-1.886145404663923E-2</v>
      </c>
      <c r="C81" s="151">
        <f>(B!C80-B!B80)/B!B80</f>
        <v>-2.5420595304122759E-2</v>
      </c>
      <c r="D81" s="151">
        <f>(B!L80-B!K80)/B!K80</f>
        <v>-7.7166282621510098E-3</v>
      </c>
      <c r="E81" s="151">
        <f>(B!I80-B!H80)/B!H80</f>
        <v>-2.3288637967537051E-2</v>
      </c>
      <c r="F81" s="151">
        <f>(B!R80-B!Q80)/B!Q80</f>
        <v>-1.3915211970074812E-2</v>
      </c>
      <c r="G81" s="151">
        <f>(B!O80-B!N80)/B!N80</f>
        <v>-1.8180301893086483E-2</v>
      </c>
      <c r="K81" s="20" t="s">
        <v>81</v>
      </c>
      <c r="L81" s="151">
        <f>IF(L$3=TRUE,'B - working'!B81,NA())</f>
        <v>-1.886145404663923E-2</v>
      </c>
      <c r="M81" s="151">
        <f>IF(M$3=TRUE,'B - working'!C81,NA())</f>
        <v>-2.5420595304122759E-2</v>
      </c>
      <c r="N81" s="151">
        <f>IF(N$3=TRUE,'B - working'!D81,NA())</f>
        <v>-7.7166282621510098E-3</v>
      </c>
      <c r="O81" s="151">
        <f>IF(O$3=TRUE,'B - working'!E81,NA())</f>
        <v>-2.3288637967537051E-2</v>
      </c>
      <c r="P81" s="167"/>
      <c r="Q81" s="151">
        <f>IF(Q$3=TRUE,'B - working'!F81,NA())</f>
        <v>-1.3915211970074812E-2</v>
      </c>
      <c r="R81" s="151">
        <f>IF(R$3=TRUE,'B - working'!G81,NA())</f>
        <v>-1.8180301893086483E-2</v>
      </c>
    </row>
    <row r="82" spans="1:18">
      <c r="A82" s="3" t="s">
        <v>82</v>
      </c>
      <c r="B82" s="151">
        <f>(B!F81-B!E81)/B!E81</f>
        <v>-2.3405101403169915E-2</v>
      </c>
      <c r="C82" s="151">
        <f>(B!C81-B!B81)/B!B81</f>
        <v>-2.8030962304768012E-2</v>
      </c>
      <c r="D82" s="151">
        <f>(B!L81-B!K81)/B!K81</f>
        <v>-1.7900829405095769E-2</v>
      </c>
      <c r="E82" s="151">
        <f>(B!I81-B!H81)/B!H81</f>
        <v>-2.3680198208500095E-2</v>
      </c>
      <c r="F82" s="151">
        <f>(B!R81-B!Q81)/B!Q81</f>
        <v>-1.0097610232245036E-2</v>
      </c>
      <c r="G82" s="151">
        <f>(B!O81-B!N81)/B!N81</f>
        <v>-2.6009457984721717E-2</v>
      </c>
      <c r="K82" s="20" t="s">
        <v>82</v>
      </c>
      <c r="L82" s="151">
        <f>IF(L$3=TRUE,'B - working'!B82,NA())</f>
        <v>-2.3405101403169915E-2</v>
      </c>
      <c r="M82" s="151">
        <f>IF(M$3=TRUE,'B - working'!C82,NA())</f>
        <v>-2.8030962304768012E-2</v>
      </c>
      <c r="N82" s="151">
        <f>IF(N$3=TRUE,'B - working'!D82,NA())</f>
        <v>-1.7900829405095769E-2</v>
      </c>
      <c r="O82" s="151">
        <f>IF(O$3=TRUE,'B - working'!E82,NA())</f>
        <v>-2.3680198208500095E-2</v>
      </c>
      <c r="P82" s="167"/>
      <c r="Q82" s="151">
        <f>IF(Q$3=TRUE,'B - working'!F82,NA())</f>
        <v>-1.0097610232245036E-2</v>
      </c>
      <c r="R82" s="151">
        <f>IF(R$3=TRUE,'B - working'!G82,NA())</f>
        <v>-2.6009457984721717E-2</v>
      </c>
    </row>
    <row r="83" spans="1:18">
      <c r="A83" s="3" t="s">
        <v>83</v>
      </c>
      <c r="B83" s="151">
        <f>(B!F82-B!E82)/B!E82</f>
        <v>-2.3889975695061946E-2</v>
      </c>
      <c r="C83" s="151">
        <f>(B!C82-B!B82)/B!B82</f>
        <v>-2.4292073112984185E-2</v>
      </c>
      <c r="D83" s="151">
        <f>(B!L82-B!K82)/B!K82</f>
        <v>-2.4598423329974514E-2</v>
      </c>
      <c r="E83" s="151">
        <f>(B!I82-B!H82)/B!H82</f>
        <v>-2.5401639732714091E-2</v>
      </c>
      <c r="F83" s="151">
        <f>(B!R82-B!Q82)/B!Q82</f>
        <v>-2.1083583583583584E-2</v>
      </c>
      <c r="G83" s="151">
        <f>(B!O82-B!N82)/B!N82</f>
        <v>-2.6619343389529725E-2</v>
      </c>
      <c r="K83" s="20" t="s">
        <v>83</v>
      </c>
      <c r="L83" s="151">
        <f>IF(L$3=TRUE,'B - working'!B83,NA())</f>
        <v>-2.3889975695061946E-2</v>
      </c>
      <c r="M83" s="151">
        <f>IF(M$3=TRUE,'B - working'!C83,NA())</f>
        <v>-2.4292073112984185E-2</v>
      </c>
      <c r="N83" s="151">
        <f>IF(N$3=TRUE,'B - working'!D83,NA())</f>
        <v>-2.4598423329974514E-2</v>
      </c>
      <c r="O83" s="151">
        <f>IF(O$3=TRUE,'B - working'!E83,NA())</f>
        <v>-2.5401639732714091E-2</v>
      </c>
      <c r="P83" s="167"/>
      <c r="Q83" s="151">
        <f>IF(Q$3=TRUE,'B - working'!F83,NA())</f>
        <v>-2.1083583583583584E-2</v>
      </c>
      <c r="R83" s="151">
        <f>IF(R$3=TRUE,'B - working'!G83,NA())</f>
        <v>-2.6619343389529725E-2</v>
      </c>
    </row>
    <row r="84" spans="1:18">
      <c r="A84" s="3" t="s">
        <v>84</v>
      </c>
      <c r="B84" s="151">
        <f>(B!F83-B!E83)/B!E83</f>
        <v>-2.1905057399937946E-2</v>
      </c>
      <c r="C84" s="151">
        <f>(B!C83-B!B83)/B!B83</f>
        <v>-1.8527619422056222E-2</v>
      </c>
      <c r="D84" s="151">
        <f>(B!L83-B!K83)/B!K83</f>
        <v>-2.1341463414634148E-2</v>
      </c>
      <c r="E84" s="151">
        <f>(B!I83-B!H83)/B!H83</f>
        <v>-2.1562945134829804E-2</v>
      </c>
      <c r="F84" s="151">
        <f>(B!R83-B!Q83)/B!Q83</f>
        <v>-2.5956198914332065E-2</v>
      </c>
      <c r="G84" s="151">
        <f>(B!O83-B!N83)/B!N83</f>
        <v>-2.6725838264299803E-2</v>
      </c>
      <c r="K84" s="20" t="s">
        <v>84</v>
      </c>
      <c r="L84" s="151">
        <f>IF(L$3=TRUE,'B - working'!B84,NA())</f>
        <v>-2.1905057399937946E-2</v>
      </c>
      <c r="M84" s="151">
        <f>IF(M$3=TRUE,'B - working'!C84,NA())</f>
        <v>-1.8527619422056222E-2</v>
      </c>
      <c r="N84" s="151">
        <f>IF(N$3=TRUE,'B - working'!D84,NA())</f>
        <v>-2.1341463414634148E-2</v>
      </c>
      <c r="O84" s="151">
        <f>IF(O$3=TRUE,'B - working'!E84,NA())</f>
        <v>-2.1562945134829804E-2</v>
      </c>
      <c r="P84" s="167"/>
      <c r="Q84" s="151">
        <f>IF(Q$3=TRUE,'B - working'!F84,NA())</f>
        <v>-2.5956198914332065E-2</v>
      </c>
      <c r="R84" s="151">
        <f>IF(R$3=TRUE,'B - working'!G84,NA())</f>
        <v>-2.6725838264299803E-2</v>
      </c>
    </row>
    <row r="85" spans="1:18">
      <c r="A85" s="3" t="s">
        <v>85</v>
      </c>
      <c r="B85" s="151">
        <f>(B!F84-B!E84)/B!E84</f>
        <v>-2.2103658536585365E-2</v>
      </c>
      <c r="C85" s="151">
        <f>(B!C84-B!B84)/B!B84</f>
        <v>-2.8820375335120642E-2</v>
      </c>
      <c r="D85" s="151">
        <f>(B!L84-B!K84)/B!K84</f>
        <v>-2.0068205666316893E-2</v>
      </c>
      <c r="E85" s="151">
        <f>(B!I84-B!H84)/B!H84</f>
        <v>-1.5411397265885004E-2</v>
      </c>
      <c r="F85" s="151">
        <f>(B!R84-B!Q84)/B!Q84</f>
        <v>-2.3360168932295103E-2</v>
      </c>
      <c r="G85" s="151">
        <f>(B!O84-B!N84)/B!N84</f>
        <v>-2.2591055786076533E-2</v>
      </c>
      <c r="K85" s="20" t="s">
        <v>85</v>
      </c>
      <c r="L85" s="151">
        <f>IF(L$3=TRUE,'B - working'!B85,NA())</f>
        <v>-2.2103658536585365E-2</v>
      </c>
      <c r="M85" s="151">
        <f>IF(M$3=TRUE,'B - working'!C85,NA())</f>
        <v>-2.8820375335120642E-2</v>
      </c>
      <c r="N85" s="151">
        <f>IF(N$3=TRUE,'B - working'!D85,NA())</f>
        <v>-2.0068205666316893E-2</v>
      </c>
      <c r="O85" s="151">
        <f>IF(O$3=TRUE,'B - working'!E85,NA())</f>
        <v>-1.5411397265885004E-2</v>
      </c>
      <c r="P85" s="167"/>
      <c r="Q85" s="151">
        <f>IF(Q$3=TRUE,'B - working'!F85,NA())</f>
        <v>-2.3360168932295103E-2</v>
      </c>
      <c r="R85" s="151">
        <f>IF(R$3=TRUE,'B - working'!G85,NA())</f>
        <v>-2.2591055786076533E-2</v>
      </c>
    </row>
    <row r="86" spans="1:18">
      <c r="A86" s="3" t="s">
        <v>86</v>
      </c>
      <c r="B86" s="151">
        <f>(B!F85-B!E85)/B!E85</f>
        <v>-2.5394950538904473E-2</v>
      </c>
      <c r="C86" s="151">
        <f>(B!C85-B!B85)/B!B85</f>
        <v>-3.1810545710724544E-2</v>
      </c>
      <c r="D86" s="151">
        <f>(B!L85-B!K85)/B!K85</f>
        <v>-2.1780721118469463E-2</v>
      </c>
      <c r="E86" s="151">
        <f>(B!I85-B!H85)/B!H85</f>
        <v>-2.5989367985823981E-2</v>
      </c>
      <c r="F86" s="151">
        <f>(B!R85-B!Q85)/B!Q85</f>
        <v>-1.9810990549527476E-2</v>
      </c>
      <c r="G86" s="151">
        <f>(B!O85-B!N85)/B!N85</f>
        <v>-1.667649739932436E-2</v>
      </c>
      <c r="K86" s="20" t="s">
        <v>86</v>
      </c>
      <c r="L86" s="151">
        <f>IF(L$3=TRUE,'B - working'!B86,NA())</f>
        <v>-2.5394950538904473E-2</v>
      </c>
      <c r="M86" s="151">
        <f>IF(M$3=TRUE,'B - working'!C86,NA())</f>
        <v>-3.1810545710724544E-2</v>
      </c>
      <c r="N86" s="151">
        <f>IF(N$3=TRUE,'B - working'!D86,NA())</f>
        <v>-2.1780721118469463E-2</v>
      </c>
      <c r="O86" s="151">
        <f>IF(O$3=TRUE,'B - working'!E86,NA())</f>
        <v>-2.5989367985823981E-2</v>
      </c>
      <c r="P86" s="167"/>
      <c r="Q86" s="151">
        <f>IF(Q$3=TRUE,'B - working'!F86,NA())</f>
        <v>-1.9810990549527476E-2</v>
      </c>
      <c r="R86" s="151">
        <f>IF(R$3=TRUE,'B - working'!G86,NA())</f>
        <v>-1.667649739932436E-2</v>
      </c>
    </row>
    <row r="87" spans="1:18">
      <c r="A87" s="3" t="s">
        <v>87</v>
      </c>
      <c r="B87" s="151">
        <f>(B!F86-B!E86)/B!E86</f>
        <v>-3.1838960622343412E-2</v>
      </c>
      <c r="C87" s="151">
        <f>(B!C86-B!B86)/B!B86</f>
        <v>-3.2183106773556409E-2</v>
      </c>
      <c r="D87" s="151">
        <f>(B!L86-B!K86)/B!K86</f>
        <v>-2.3752969121140142E-2</v>
      </c>
      <c r="E87" s="151">
        <f>(B!I86-B!H86)/B!H86</f>
        <v>-2.7208944156066398E-2</v>
      </c>
      <c r="F87" s="151">
        <f>(B!R86-B!Q86)/B!Q86</f>
        <v>-2.2125297383029343E-2</v>
      </c>
      <c r="G87" s="151">
        <f>(B!O86-B!N86)/B!N86</f>
        <v>-2.7579567334919015E-2</v>
      </c>
      <c r="K87" s="20" t="s">
        <v>87</v>
      </c>
      <c r="L87" s="151">
        <f>IF(L$3=TRUE,'B - working'!B87,NA())</f>
        <v>-3.1838960622343412E-2</v>
      </c>
      <c r="M87" s="151">
        <f>IF(M$3=TRUE,'B - working'!C87,NA())</f>
        <v>-3.2183106773556409E-2</v>
      </c>
      <c r="N87" s="151">
        <f>IF(N$3=TRUE,'B - working'!D87,NA())</f>
        <v>-2.3752969121140142E-2</v>
      </c>
      <c r="O87" s="151">
        <f>IF(O$3=TRUE,'B - working'!E87,NA())</f>
        <v>-2.7208944156066398E-2</v>
      </c>
      <c r="P87" s="167"/>
      <c r="Q87" s="151">
        <f>IF(Q$3=TRUE,'B - working'!F87,NA())</f>
        <v>-2.2125297383029343E-2</v>
      </c>
      <c r="R87" s="151">
        <f>IF(R$3=TRUE,'B - working'!G87,NA())</f>
        <v>-2.7579567334919015E-2</v>
      </c>
    </row>
    <row r="88" spans="1:18">
      <c r="A88" s="3" t="s">
        <v>88</v>
      </c>
      <c r="B88" s="151">
        <f>(B!F87-B!E87)/B!E87</f>
        <v>-3.1025179856115109E-2</v>
      </c>
      <c r="C88" s="151">
        <f>(B!C87-B!B87)/B!B87</f>
        <v>-3.3197619793297842E-2</v>
      </c>
      <c r="D88" s="151">
        <f>(B!L87-B!K87)/B!K87</f>
        <v>-3.0321354526606774E-2</v>
      </c>
      <c r="E88" s="151">
        <f>(B!I87-B!H87)/B!H87</f>
        <v>-2.9836973239003382E-2</v>
      </c>
      <c r="F88" s="151">
        <f>(B!R87-B!Q87)/B!Q87</f>
        <v>-2.6451391274476124E-2</v>
      </c>
      <c r="G88" s="151">
        <f>(B!O87-B!N87)/B!N87</f>
        <v>-2.8981992360395319E-2</v>
      </c>
      <c r="K88" s="20" t="s">
        <v>88</v>
      </c>
      <c r="L88" s="151">
        <f>IF(L$3=TRUE,'B - working'!B88,NA())</f>
        <v>-3.1025179856115109E-2</v>
      </c>
      <c r="M88" s="151">
        <f>IF(M$3=TRUE,'B - working'!C88,NA())</f>
        <v>-3.3197619793297842E-2</v>
      </c>
      <c r="N88" s="151">
        <f>IF(N$3=TRUE,'B - working'!D88,NA())</f>
        <v>-3.0321354526606774E-2</v>
      </c>
      <c r="O88" s="151">
        <f>IF(O$3=TRUE,'B - working'!E88,NA())</f>
        <v>-2.9836973239003382E-2</v>
      </c>
      <c r="P88" s="167"/>
      <c r="Q88" s="151">
        <f>IF(Q$3=TRUE,'B - working'!F88,NA())</f>
        <v>-2.6451391274476124E-2</v>
      </c>
      <c r="R88" s="151">
        <f>IF(R$3=TRUE,'B - working'!G88,NA())</f>
        <v>-2.8981992360395319E-2</v>
      </c>
    </row>
    <row r="89" spans="1:18">
      <c r="A89" s="3" t="s">
        <v>89</v>
      </c>
      <c r="B89" s="151">
        <f>(B!F88-B!E88)/B!E88</f>
        <v>-2.3458646616541352E-2</v>
      </c>
      <c r="C89" s="151">
        <f>(B!C88-B!B88)/B!B88</f>
        <v>-2.055830583058306E-2</v>
      </c>
      <c r="D89" s="151">
        <f>(B!L88-B!K88)/B!K88</f>
        <v>-3.1016148089799134E-2</v>
      </c>
      <c r="E89" s="151">
        <f>(B!I88-B!H88)/B!H88</f>
        <v>-3.1103991456414366E-2</v>
      </c>
      <c r="F89" s="151">
        <f>(B!R88-B!Q88)/B!Q88</f>
        <v>-3.1820749388062515E-2</v>
      </c>
      <c r="G89" s="151">
        <f>(B!O88-B!N88)/B!N88</f>
        <v>-3.1606557377049177E-2</v>
      </c>
      <c r="K89" s="20" t="s">
        <v>89</v>
      </c>
      <c r="L89" s="151">
        <f>IF(L$3=TRUE,'B - working'!B89,NA())</f>
        <v>-2.3458646616541352E-2</v>
      </c>
      <c r="M89" s="151">
        <f>IF(M$3=TRUE,'B - working'!C89,NA())</f>
        <v>-2.055830583058306E-2</v>
      </c>
      <c r="N89" s="151">
        <f>IF(N$3=TRUE,'B - working'!D89,NA())</f>
        <v>-3.1016148089799134E-2</v>
      </c>
      <c r="O89" s="151">
        <f>IF(O$3=TRUE,'B - working'!E89,NA())</f>
        <v>-3.1103991456414366E-2</v>
      </c>
      <c r="P89" s="167"/>
      <c r="Q89" s="151">
        <f>IF(Q$3=TRUE,'B - working'!F89,NA())</f>
        <v>-3.1820749388062515E-2</v>
      </c>
      <c r="R89" s="151">
        <f>IF(R$3=TRUE,'B - working'!G89,NA())</f>
        <v>-3.1606557377049177E-2</v>
      </c>
    </row>
    <row r="90" spans="1:18">
      <c r="A90" s="3" t="s">
        <v>90</v>
      </c>
      <c r="B90" s="151">
        <f>(B!F89-B!E89)/B!E89</f>
        <v>-3.288967110328897E-2</v>
      </c>
      <c r="C90" s="151">
        <f>(B!C89-B!B89)/B!B89</f>
        <v>-3.2547539349049213E-2</v>
      </c>
      <c r="D90" s="151">
        <f>(B!L89-B!K89)/B!K89</f>
        <v>-2.3342876018498129E-2</v>
      </c>
      <c r="E90" s="151">
        <f>(B!I89-B!H89)/B!H89</f>
        <v>-1.9676269676269675E-2</v>
      </c>
      <c r="F90" s="151">
        <f>(B!R89-B!Q89)/B!Q89</f>
        <v>-3.1539888682745827E-2</v>
      </c>
      <c r="G90" s="151">
        <f>(B!O89-B!N89)/B!N89</f>
        <v>-3.2843560933448576E-2</v>
      </c>
      <c r="K90" s="20" t="s">
        <v>90</v>
      </c>
      <c r="L90" s="151">
        <f>IF(L$3=TRUE,'B - working'!B90,NA())</f>
        <v>-3.288967110328897E-2</v>
      </c>
      <c r="M90" s="151">
        <f>IF(M$3=TRUE,'B - working'!C90,NA())</f>
        <v>-3.2547539349049213E-2</v>
      </c>
      <c r="N90" s="151">
        <f>IF(N$3=TRUE,'B - working'!D90,NA())</f>
        <v>-2.3342876018498129E-2</v>
      </c>
      <c r="O90" s="151">
        <f>IF(O$3=TRUE,'B - working'!E90,NA())</f>
        <v>-1.9676269676269675E-2</v>
      </c>
      <c r="P90" s="167"/>
      <c r="Q90" s="151">
        <f>IF(Q$3=TRUE,'B - working'!F90,NA())</f>
        <v>-3.1539888682745827E-2</v>
      </c>
      <c r="R90" s="151">
        <f>IF(R$3=TRUE,'B - working'!G90,NA())</f>
        <v>-3.2843560933448576E-2</v>
      </c>
    </row>
    <row r="91" spans="1:18">
      <c r="A91" s="3" t="s">
        <v>91</v>
      </c>
      <c r="B91" s="151">
        <f>(B!F90-B!E90)/B!E90</f>
        <v>-2.6095768938434252E-2</v>
      </c>
      <c r="C91" s="151">
        <f>(B!C90-B!B90)/B!B90</f>
        <v>-2.8632276384287742E-2</v>
      </c>
      <c r="D91" s="151">
        <f>(B!L90-B!K90)/B!K90</f>
        <v>-3.3059875107138481E-2</v>
      </c>
      <c r="E91" s="151">
        <f>(B!I90-B!H90)/B!H90</f>
        <v>-2.9702206449621973E-2</v>
      </c>
      <c r="F91" s="151">
        <f>(B!R90-B!Q90)/B!Q90</f>
        <v>-2.5924560756849735E-2</v>
      </c>
      <c r="G91" s="151">
        <f>(B!O90-B!N90)/B!N90</f>
        <v>-2.0786516853932586E-2</v>
      </c>
      <c r="K91" s="20" t="s">
        <v>91</v>
      </c>
      <c r="L91" s="151">
        <f>IF(L$3=TRUE,'B - working'!B91,NA())</f>
        <v>-2.6095768938434252E-2</v>
      </c>
      <c r="M91" s="151">
        <f>IF(M$3=TRUE,'B - working'!C91,NA())</f>
        <v>-2.8632276384287742E-2</v>
      </c>
      <c r="N91" s="151">
        <f>IF(N$3=TRUE,'B - working'!D91,NA())</f>
        <v>-3.3059875107138481E-2</v>
      </c>
      <c r="O91" s="151">
        <f>IF(O$3=TRUE,'B - working'!E91,NA())</f>
        <v>-2.9702206449621973E-2</v>
      </c>
      <c r="P91" s="167"/>
      <c r="Q91" s="151">
        <f>IF(Q$3=TRUE,'B - working'!F91,NA())</f>
        <v>-2.5924560756849735E-2</v>
      </c>
      <c r="R91" s="151">
        <f>IF(R$3=TRUE,'B - working'!G91,NA())</f>
        <v>-2.0786516853932586E-2</v>
      </c>
    </row>
    <row r="92" spans="1:18">
      <c r="A92" s="3" t="s">
        <v>92</v>
      </c>
      <c r="B92" s="151">
        <f>(B!F91-B!E91)/B!E91</f>
        <v>-2.8145443480906741E-2</v>
      </c>
      <c r="C92" s="151">
        <f>(B!C91-B!B91)/B!B91</f>
        <v>-2.6248115633590495E-2</v>
      </c>
      <c r="D92" s="151">
        <f>(B!L91-B!K91)/B!K91</f>
        <v>-2.6860097673082447E-2</v>
      </c>
      <c r="E92" s="151">
        <f>(B!I91-B!H91)/B!H91</f>
        <v>-2.4666608559226009E-2</v>
      </c>
      <c r="F92" s="151">
        <f>(B!R91-B!Q91)/B!Q91</f>
        <v>-3.535911602209945E-2</v>
      </c>
      <c r="G92" s="151">
        <f>(B!O91-B!N91)/B!N91</f>
        <v>-3.1689240991566572E-2</v>
      </c>
      <c r="K92" s="20" t="s">
        <v>92</v>
      </c>
      <c r="L92" s="151">
        <f>IF(L$3=TRUE,'B - working'!B92,NA())</f>
        <v>-2.8145443480906741E-2</v>
      </c>
      <c r="M92" s="151">
        <f>IF(M$3=TRUE,'B - working'!C92,NA())</f>
        <v>-2.6248115633590495E-2</v>
      </c>
      <c r="N92" s="151">
        <f>IF(N$3=TRUE,'B - working'!D92,NA())</f>
        <v>-2.6860097673082447E-2</v>
      </c>
      <c r="O92" s="151">
        <f>IF(O$3=TRUE,'B - working'!E92,NA())</f>
        <v>-2.4666608559226009E-2</v>
      </c>
      <c r="P92" s="167"/>
      <c r="Q92" s="151">
        <f>IF(Q$3=TRUE,'B - working'!F92,NA())</f>
        <v>-3.535911602209945E-2</v>
      </c>
      <c r="R92" s="151">
        <f>IF(R$3=TRUE,'B - working'!G92,NA())</f>
        <v>-3.1689240991566572E-2</v>
      </c>
    </row>
    <row r="93" spans="1:18">
      <c r="A93" s="3" t="s">
        <v>93</v>
      </c>
      <c r="B93" s="151">
        <f>(B!F92-B!E92)/B!E92</f>
        <v>-3.0168589174800354E-2</v>
      </c>
      <c r="C93" s="151">
        <f>(B!C92-B!B92)/B!B92</f>
        <v>-2.5967464888350004E-2</v>
      </c>
      <c r="D93" s="151">
        <f>(B!L92-B!K92)/B!K92</f>
        <v>-3.0207787672428845E-2</v>
      </c>
      <c r="E93" s="151">
        <f>(B!I92-B!H92)/B!H92</f>
        <v>-2.2841886680510234E-2</v>
      </c>
      <c r="F93" s="151">
        <f>(B!R92-B!Q92)/B!Q92</f>
        <v>-2.7459954233409609E-2</v>
      </c>
      <c r="G93" s="151">
        <f>(B!O92-B!N92)/B!N92</f>
        <v>-2.799922224382656E-2</v>
      </c>
      <c r="K93" s="20" t="s">
        <v>93</v>
      </c>
      <c r="L93" s="151">
        <f>IF(L$3=TRUE,'B - working'!B93,NA())</f>
        <v>-3.0168589174800354E-2</v>
      </c>
      <c r="M93" s="151">
        <f>IF(M$3=TRUE,'B - working'!C93,NA())</f>
        <v>-2.5967464888350004E-2</v>
      </c>
      <c r="N93" s="151">
        <f>IF(N$3=TRUE,'B - working'!D93,NA())</f>
        <v>-3.0207787672428845E-2</v>
      </c>
      <c r="O93" s="151">
        <f>IF(O$3=TRUE,'B - working'!E93,NA())</f>
        <v>-2.2841886680510234E-2</v>
      </c>
      <c r="P93" s="167"/>
      <c r="Q93" s="151">
        <f>IF(Q$3=TRUE,'B - working'!F93,NA())</f>
        <v>-2.7459954233409609E-2</v>
      </c>
      <c r="R93" s="151">
        <f>IF(R$3=TRUE,'B - working'!G93,NA())</f>
        <v>-2.799922224382656E-2</v>
      </c>
    </row>
    <row r="94" spans="1:18">
      <c r="A94" s="3" t="s">
        <v>94</v>
      </c>
      <c r="B94" s="151">
        <f>(B!F93-B!E93)/B!E93</f>
        <v>-2.1104625056129322E-2</v>
      </c>
      <c r="C94" s="151">
        <f>(B!C93-B!B93)/B!B93</f>
        <v>-1.9118869492934332E-2</v>
      </c>
      <c r="D94" s="151">
        <f>(B!L93-B!K93)/B!K93</f>
        <v>-3.2052599137045411E-2</v>
      </c>
      <c r="E94" s="151">
        <f>(B!I93-B!H93)/B!H93</f>
        <v>-2.4718077229752819E-2</v>
      </c>
      <c r="F94" s="151">
        <f>(B!R93-B!Q93)/B!Q93</f>
        <v>-3.3231396534148826E-2</v>
      </c>
      <c r="G94" s="151">
        <f>(B!O93-B!N93)/B!N93</f>
        <v>-2.2404863769421302E-2</v>
      </c>
      <c r="K94" s="20" t="s">
        <v>94</v>
      </c>
      <c r="L94" s="151">
        <f>IF(L$3=TRUE,'B - working'!B94,NA())</f>
        <v>-2.1104625056129322E-2</v>
      </c>
      <c r="M94" s="151">
        <f>IF(M$3=TRUE,'B - working'!C94,NA())</f>
        <v>-1.9118869492934332E-2</v>
      </c>
      <c r="N94" s="151">
        <f>IF(N$3=TRUE,'B - working'!D94,NA())</f>
        <v>-3.2052599137045411E-2</v>
      </c>
      <c r="O94" s="151">
        <f>IF(O$3=TRUE,'B - working'!E94,NA())</f>
        <v>-2.4718077229752819E-2</v>
      </c>
      <c r="P94" s="167"/>
      <c r="Q94" s="151">
        <f>IF(Q$3=TRUE,'B - working'!F94,NA())</f>
        <v>-3.3231396534148826E-2</v>
      </c>
      <c r="R94" s="151">
        <f>IF(R$3=TRUE,'B - working'!G94,NA())</f>
        <v>-2.2404863769421302E-2</v>
      </c>
    </row>
    <row r="95" spans="1:18">
      <c r="A95" s="3" t="s">
        <v>95</v>
      </c>
      <c r="B95" s="151">
        <f>(B!F94-B!E94)/B!E94</f>
        <v>-3.8863575448941305E-2</v>
      </c>
      <c r="C95" s="151">
        <f>(B!C94-B!B94)/B!B94</f>
        <v>-2.2782421137772985E-2</v>
      </c>
      <c r="D95" s="151">
        <f>(B!L94-B!K94)/B!K94</f>
        <v>-2.6210216635464027E-2</v>
      </c>
      <c r="E95" s="151">
        <f>(B!I94-B!H94)/B!H94</f>
        <v>-1.4927417145987401E-2</v>
      </c>
      <c r="F95" s="151">
        <f>(B!R94-B!Q94)/B!Q94</f>
        <v>-3.3985330073349633E-2</v>
      </c>
      <c r="G95" s="151">
        <f>(B!O94-B!N94)/B!N94</f>
        <v>-2.4637681159420291E-2</v>
      </c>
      <c r="K95" s="20" t="s">
        <v>95</v>
      </c>
      <c r="L95" s="151">
        <f>IF(L$3=TRUE,'B - working'!B95,NA())</f>
        <v>-3.8863575448941305E-2</v>
      </c>
      <c r="M95" s="151">
        <f>IF(M$3=TRUE,'B - working'!C95,NA())</f>
        <v>-2.2782421137772985E-2</v>
      </c>
      <c r="N95" s="151">
        <f>IF(N$3=TRUE,'B - working'!D95,NA())</f>
        <v>-2.6210216635464027E-2</v>
      </c>
      <c r="O95" s="151">
        <f>IF(O$3=TRUE,'B - working'!E95,NA())</f>
        <v>-1.4927417145987401E-2</v>
      </c>
      <c r="P95" s="167"/>
      <c r="Q95" s="151">
        <f>IF(Q$3=TRUE,'B - working'!F95,NA())</f>
        <v>-3.3985330073349633E-2</v>
      </c>
      <c r="R95" s="151">
        <f>IF(R$3=TRUE,'B - working'!G95,NA())</f>
        <v>-2.4637681159420291E-2</v>
      </c>
    </row>
    <row r="96" spans="1:18">
      <c r="A96" s="3" t="s">
        <v>96</v>
      </c>
      <c r="B96" s="151">
        <f>(B!F95-B!E95)/B!E95</f>
        <v>-8.1987577639751549E-2</v>
      </c>
      <c r="C96" s="151">
        <f>(B!C95-B!B95)/B!B95</f>
        <v>-4.5622119815668202E-2</v>
      </c>
      <c r="D96" s="151">
        <f>(B!L95-B!K95)/B!K95</f>
        <v>-7.3993808049535606E-2</v>
      </c>
      <c r="E96" s="151">
        <f>(B!I95-B!H95)/B!H95</f>
        <v>-5.5775075987841947E-2</v>
      </c>
      <c r="F96" s="151">
        <f>(B!R95-B!Q95)/B!Q95</f>
        <v>-8.2926829268292687E-2</v>
      </c>
      <c r="G96" s="151">
        <f>(B!O95-B!N95)/B!N95</f>
        <v>-4.2367601246105918E-2</v>
      </c>
      <c r="K96" s="20" t="s">
        <v>96</v>
      </c>
      <c r="L96" s="151">
        <f>IF(L$3=TRUE,'B - working'!B96,NA())</f>
        <v>-8.1987577639751549E-2</v>
      </c>
      <c r="M96" s="151">
        <f>IF(M$3=TRUE,'B - working'!C96,NA())</f>
        <v>-4.5622119815668202E-2</v>
      </c>
      <c r="N96" s="151">
        <f>IF(N$3=TRUE,'B - working'!D96,NA())</f>
        <v>-7.3993808049535606E-2</v>
      </c>
      <c r="O96" s="151">
        <f>IF(O$3=TRUE,'B - working'!E96,NA())</f>
        <v>-5.5775075987841947E-2</v>
      </c>
      <c r="P96" s="167"/>
      <c r="Q96" s="151">
        <f>IF(Q$3=TRUE,'B - working'!F96,NA())</f>
        <v>-8.2926829268292687E-2</v>
      </c>
      <c r="R96" s="151">
        <f>IF(R$3=TRUE,'B - working'!G96,NA())</f>
        <v>-4.2367601246105918E-2</v>
      </c>
    </row>
    <row r="97" spans="1:18">
      <c r="A97" s="3" t="s">
        <v>97</v>
      </c>
      <c r="B97" s="151">
        <f>(B!F96-B!E96)/B!E96</f>
        <v>-0.11666666666666667</v>
      </c>
      <c r="C97" s="151">
        <f>(B!C96-B!B96)/B!B96</f>
        <v>-6.4083175803402642E-2</v>
      </c>
      <c r="D97" s="151">
        <f>(B!L96-B!K96)/B!K96</f>
        <v>-8.5823754789272025E-2</v>
      </c>
      <c r="E97" s="151">
        <f>(B!I96-B!H96)/B!H96</f>
        <v>-3.2780847145488026E-2</v>
      </c>
      <c r="F97" s="151">
        <f>(B!R96-B!Q96)/B!Q96</f>
        <v>-7.093023255813953E-2</v>
      </c>
      <c r="G97" s="151">
        <f>(B!O96-B!N96)/B!N96</f>
        <v>-5.6204379562043792E-2</v>
      </c>
      <c r="K97" s="20" t="s">
        <v>97</v>
      </c>
      <c r="L97" s="151">
        <f>IF(L$3=TRUE,'B - working'!B97,NA())</f>
        <v>-0.11666666666666667</v>
      </c>
      <c r="M97" s="151">
        <f>IF(M$3=TRUE,'B - working'!C97,NA())</f>
        <v>-6.4083175803402642E-2</v>
      </c>
      <c r="N97" s="151">
        <f>IF(N$3=TRUE,'B - working'!D97,NA())</f>
        <v>-8.5823754789272025E-2</v>
      </c>
      <c r="O97" s="151">
        <f>IF(O$3=TRUE,'B - working'!E97,NA())</f>
        <v>-3.2780847145488026E-2</v>
      </c>
      <c r="P97" s="167"/>
      <c r="Q97" s="151">
        <f>IF(Q$3=TRUE,'B - working'!F97,NA())</f>
        <v>-7.093023255813953E-2</v>
      </c>
      <c r="R97" s="151">
        <f>IF(R$3=TRUE,'B - working'!G97,NA())</f>
        <v>-5.6204379562043792E-2</v>
      </c>
    </row>
    <row r="98" spans="1:18">
      <c r="A98" s="3" t="s">
        <v>98</v>
      </c>
      <c r="B98" s="151">
        <f>(B!F97-B!E97)/B!E97</f>
        <v>-8.1720430107526887E-2</v>
      </c>
      <c r="C98" s="151">
        <f>(B!C97-B!B97)/B!B97</f>
        <v>-4.4597701149425288E-2</v>
      </c>
      <c r="D98" s="151">
        <f>(B!L97-B!K97)/B!K97</f>
        <v>-0.13233830845771144</v>
      </c>
      <c r="E98" s="151">
        <f>(B!I97-B!H97)/B!H97</f>
        <v>-6.0138248847926269E-2</v>
      </c>
      <c r="F98" s="151">
        <f>(B!R97-B!Q97)/B!Q97</f>
        <v>-8.3743842364532015E-2</v>
      </c>
      <c r="G98" s="151">
        <f>(B!O97-B!N97)/B!N97</f>
        <v>-3.2579185520361993E-2</v>
      </c>
      <c r="K98" s="20" t="s">
        <v>98</v>
      </c>
      <c r="L98" s="151">
        <f>IF(L$3=TRUE,'B - working'!B98,NA())</f>
        <v>-8.1720430107526887E-2</v>
      </c>
      <c r="M98" s="151">
        <f>IF(M$3=TRUE,'B - working'!C98,NA())</f>
        <v>-4.4597701149425288E-2</v>
      </c>
      <c r="N98" s="151">
        <f>IF(N$3=TRUE,'B - working'!D98,NA())</f>
        <v>-0.13233830845771144</v>
      </c>
      <c r="O98" s="151">
        <f>IF(O$3=TRUE,'B - working'!E98,NA())</f>
        <v>-6.0138248847926269E-2</v>
      </c>
      <c r="P98" s="167"/>
      <c r="Q98" s="151">
        <f>IF(Q$3=TRUE,'B - working'!F98,NA())</f>
        <v>-8.3743842364532015E-2</v>
      </c>
      <c r="R98" s="151">
        <f>IF(R$3=TRUE,'B - working'!G98,NA())</f>
        <v>-3.2579185520361993E-2</v>
      </c>
    </row>
    <row r="99" spans="1:18">
      <c r="A99" s="3" t="s">
        <v>99</v>
      </c>
      <c r="B99" s="151">
        <f>(B!F98-B!E98)/B!E98</f>
        <v>-0.10507246376811594</v>
      </c>
      <c r="C99" s="151">
        <f>(B!C98-B!B98)/B!B98</f>
        <v>-6.0057471264367814E-2</v>
      </c>
      <c r="D99" s="151">
        <f>(B!L98-B!K98)/B!K98</f>
        <v>-8.7323943661971826E-2</v>
      </c>
      <c r="E99" s="151">
        <f>(B!I98-B!H98)/B!H98</f>
        <v>-3.7249283667621778E-2</v>
      </c>
      <c r="F99" s="151">
        <f>(B!R98-B!Q98)/B!Q98</f>
        <v>-0.15454545454545454</v>
      </c>
      <c r="G99" s="151">
        <f>(B!O98-B!N98)/B!N98</f>
        <v>-6.1337209302325578E-2</v>
      </c>
      <c r="K99" s="20" t="s">
        <v>99</v>
      </c>
      <c r="L99" s="151">
        <f>IF(L$3=TRUE,'B - working'!B99,NA())</f>
        <v>-0.10507246376811594</v>
      </c>
      <c r="M99" s="151">
        <f>IF(M$3=TRUE,'B - working'!C99,NA())</f>
        <v>-6.0057471264367814E-2</v>
      </c>
      <c r="N99" s="151">
        <f>IF(N$3=TRUE,'B - working'!D99,NA())</f>
        <v>-8.7323943661971826E-2</v>
      </c>
      <c r="O99" s="151">
        <f>IF(O$3=TRUE,'B - working'!E99,NA())</f>
        <v>-3.7249283667621778E-2</v>
      </c>
      <c r="P99" s="167"/>
      <c r="Q99" s="151">
        <f>IF(Q$3=TRUE,'B - working'!F99,NA())</f>
        <v>-0.15454545454545454</v>
      </c>
      <c r="R99" s="151">
        <f>IF(R$3=TRUE,'B - working'!G99,NA())</f>
        <v>-6.1337209302325578E-2</v>
      </c>
    </row>
    <row r="100" spans="1:18">
      <c r="A100" s="3" t="s">
        <v>100</v>
      </c>
      <c r="B100" s="151">
        <f>(B!F99-B!E99)/B!E99</f>
        <v>-9.3457943925233641E-2</v>
      </c>
      <c r="C100" s="151">
        <f>(B!C99-B!B99)/B!B99</f>
        <v>-6.2277580071174378E-2</v>
      </c>
      <c r="D100" s="151">
        <f>(B!L99-B!K99)/B!K99</f>
        <v>-0.1087378640776699</v>
      </c>
      <c r="E100" s="151">
        <f>(B!I99-B!H99)/B!H99</f>
        <v>-5.4014598540145987E-2</v>
      </c>
      <c r="F100" s="151">
        <f>(B!R99-B!Q99)/B!Q99</f>
        <v>-0.1</v>
      </c>
      <c r="G100" s="151">
        <f>(B!O99-B!N99)/B!N99</f>
        <v>-3.6900369003690037E-2</v>
      </c>
      <c r="K100" s="20" t="s">
        <v>100</v>
      </c>
      <c r="L100" s="151">
        <f>IF(L$3=TRUE,'B - working'!B100,NA())</f>
        <v>-9.3457943925233641E-2</v>
      </c>
      <c r="M100" s="151">
        <f>IF(M$3=TRUE,'B - working'!C100,NA())</f>
        <v>-6.2277580071174378E-2</v>
      </c>
      <c r="N100" s="151">
        <f>IF(N$3=TRUE,'B - working'!D100,NA())</f>
        <v>-0.1087378640776699</v>
      </c>
      <c r="O100" s="151">
        <f>IF(O$3=TRUE,'B - working'!E100,NA())</f>
        <v>-5.4014598540145987E-2</v>
      </c>
      <c r="P100" s="167"/>
      <c r="Q100" s="151">
        <f>IF(Q$3=TRUE,'B - working'!F100,NA())</f>
        <v>-0.1</v>
      </c>
      <c r="R100" s="151">
        <f>IF(R$3=TRUE,'B - working'!G100,NA())</f>
        <v>-3.6900369003690037E-2</v>
      </c>
    </row>
    <row r="101" spans="1:18">
      <c r="A101" s="3" t="s">
        <v>101</v>
      </c>
      <c r="B101" s="151">
        <f>(B!F100-B!E100)/B!E100</f>
        <v>-8.2894736842105257E-2</v>
      </c>
      <c r="C101" s="151">
        <f>(B!C100-B!B100)/B!B100</f>
        <v>-4.4493392070484583E-2</v>
      </c>
      <c r="D101" s="151">
        <f>(B!L100-B!K100)/B!K100</f>
        <v>-0.1076923076923077</v>
      </c>
      <c r="E101" s="151">
        <f>(B!I100-B!H100)/B!H100</f>
        <v>-5.8215962441314557E-2</v>
      </c>
      <c r="F101" s="151">
        <f>(B!R100-B!Q100)/B!Q100</f>
        <v>-0.11917808219178082</v>
      </c>
      <c r="G101" s="151">
        <f>(B!O100-B!N100)/B!N100</f>
        <v>-6.183574879227053E-2</v>
      </c>
      <c r="K101" s="20" t="s">
        <v>101</v>
      </c>
      <c r="L101" s="151">
        <f>IF(L$3=TRUE,'B - working'!B101,NA())</f>
        <v>-8.2894736842105257E-2</v>
      </c>
      <c r="M101" s="151">
        <f>IF(M$3=TRUE,'B - working'!C101,NA())</f>
        <v>-4.4493392070484583E-2</v>
      </c>
      <c r="N101" s="151">
        <f>IF(N$3=TRUE,'B - working'!D101,NA())</f>
        <v>-0.1076923076923077</v>
      </c>
      <c r="O101" s="151">
        <f>IF(O$3=TRUE,'B - working'!E101,NA())</f>
        <v>-5.8215962441314557E-2</v>
      </c>
      <c r="P101" s="167"/>
      <c r="Q101" s="151">
        <f>IF(Q$3=TRUE,'B - working'!F101,NA())</f>
        <v>-0.11917808219178082</v>
      </c>
      <c r="R101" s="151">
        <f>IF(R$3=TRUE,'B - working'!G101,NA())</f>
        <v>-6.183574879227053E-2</v>
      </c>
    </row>
    <row r="102" spans="1:18">
      <c r="A102" s="3" t="s">
        <v>102</v>
      </c>
      <c r="B102" s="151">
        <f>(B!F101-B!E101)/B!E101</f>
        <v>-0.10909090909090909</v>
      </c>
      <c r="C102" s="151">
        <f>(B!C101-B!B101)/B!B101</f>
        <v>-7.6136363636363641E-2</v>
      </c>
      <c r="D102" s="151">
        <f>(B!L101-B!K101)/B!K101</f>
        <v>-0.11090909090909092</v>
      </c>
      <c r="E102" s="151">
        <f>(B!I101-B!H101)/B!H101</f>
        <v>-4.6470588235294118E-2</v>
      </c>
      <c r="F102" s="151">
        <f>(B!R101-B!Q101)/B!Q101</f>
        <v>-0.12</v>
      </c>
      <c r="G102" s="151">
        <f>(B!O101-B!N101)/B!N101</f>
        <v>-6.3750000000000001E-2</v>
      </c>
      <c r="K102" s="20" t="s">
        <v>102</v>
      </c>
      <c r="L102" s="151">
        <f>IF(L$3=TRUE,'B - working'!B102,NA())</f>
        <v>-0.10909090909090909</v>
      </c>
      <c r="M102" s="151">
        <f>IF(M$3=TRUE,'B - working'!C102,NA())</f>
        <v>-7.6136363636363641E-2</v>
      </c>
      <c r="N102" s="151">
        <f>IF(N$3=TRUE,'B - working'!D102,NA())</f>
        <v>-0.11090909090909092</v>
      </c>
      <c r="O102" s="151">
        <f>IF(O$3=TRUE,'B - working'!E102,NA())</f>
        <v>-4.6470588235294118E-2</v>
      </c>
      <c r="P102" s="167"/>
      <c r="Q102" s="151">
        <f>IF(Q$3=TRUE,'B - working'!F102,NA())</f>
        <v>-0.12</v>
      </c>
      <c r="R102" s="151">
        <f>IF(R$3=TRUE,'B - working'!G102,NA())</f>
        <v>-6.3750000000000001E-2</v>
      </c>
    </row>
    <row r="103" spans="1:18">
      <c r="A103" s="3" t="s">
        <v>103</v>
      </c>
      <c r="B103" s="151">
        <f>(B!F102-B!E102)/B!E102</f>
        <v>-0.104</v>
      </c>
      <c r="C103" s="151">
        <f>(B!C102-B!B102)/B!B102</f>
        <v>-5.7142857142857141E-2</v>
      </c>
      <c r="D103" s="151">
        <f>(B!L102-B!K102)/B!K102</f>
        <v>-0.14166666666666666</v>
      </c>
      <c r="E103" s="151">
        <f>(B!I102-B!H102)/B!H102</f>
        <v>-8.5039370078740156E-2</v>
      </c>
      <c r="F103" s="151">
        <f>(B!R102-B!Q102)/B!Q102</f>
        <v>-0.11891891891891893</v>
      </c>
      <c r="G103" s="151">
        <f>(B!O102-B!N102)/B!N102</f>
        <v>-3.8524590163934426E-2</v>
      </c>
      <c r="K103" s="20" t="s">
        <v>103</v>
      </c>
      <c r="L103" s="151">
        <f>IF(L$3=TRUE,'B - working'!B103,NA())</f>
        <v>-0.104</v>
      </c>
      <c r="M103" s="151">
        <f>IF(M$3=TRUE,'B - working'!C103,NA())</f>
        <v>-5.7142857142857141E-2</v>
      </c>
      <c r="N103" s="151">
        <f>IF(N$3=TRUE,'B - working'!D103,NA())</f>
        <v>-0.14166666666666666</v>
      </c>
      <c r="O103" s="151">
        <f>IF(O$3=TRUE,'B - working'!E103,NA())</f>
        <v>-8.5039370078740156E-2</v>
      </c>
      <c r="P103" s="167"/>
      <c r="Q103" s="151">
        <f>IF(Q$3=TRUE,'B - working'!F103,NA())</f>
        <v>-0.11891891891891893</v>
      </c>
      <c r="R103" s="151">
        <f>IF(R$3=TRUE,'B - working'!G103,NA())</f>
        <v>-3.8524590163934426E-2</v>
      </c>
    </row>
    <row r="104" spans="1:18">
      <c r="A104" s="3" t="s">
        <v>104</v>
      </c>
      <c r="B104" s="151">
        <f>(B!F103-B!E103)/B!E103</f>
        <v>-0.15333333333333332</v>
      </c>
      <c r="C104" s="151">
        <f>(B!C103-B!B103)/B!B103</f>
        <v>-3.1034482758620689E-2</v>
      </c>
      <c r="D104" s="151">
        <f>(B!L103-B!K103)/B!K103</f>
        <v>-7.4999999999999997E-2</v>
      </c>
      <c r="E104" s="151">
        <f>(B!I103-B!H103)/B!H103</f>
        <v>-7.192982456140351E-2</v>
      </c>
      <c r="F104" s="151">
        <f>(B!R103-B!Q103)/B!Q103</f>
        <v>-0.2</v>
      </c>
      <c r="G104" s="151">
        <f>(B!O103-B!N103)/B!N103</f>
        <v>-9.662921348314607E-2</v>
      </c>
      <c r="K104" s="20" t="s">
        <v>104</v>
      </c>
      <c r="L104" s="151">
        <f>IF(L$3=TRUE,'B - working'!B104,NA())</f>
        <v>-0.15333333333333332</v>
      </c>
      <c r="M104" s="151">
        <f>IF(M$3=TRUE,'B - working'!C104,NA())</f>
        <v>-3.1034482758620689E-2</v>
      </c>
      <c r="N104" s="151">
        <f>IF(N$3=TRUE,'B - working'!D104,NA())</f>
        <v>-7.4999999999999997E-2</v>
      </c>
      <c r="O104" s="151">
        <f>IF(O$3=TRUE,'B - working'!E104,NA())</f>
        <v>-7.192982456140351E-2</v>
      </c>
      <c r="P104" s="167"/>
      <c r="Q104" s="151">
        <f>IF(Q$3=TRUE,'B - working'!F104,NA())</f>
        <v>-0.2</v>
      </c>
      <c r="R104" s="151">
        <f>IF(R$3=TRUE,'B - working'!G104,NA())</f>
        <v>-9.662921348314607E-2</v>
      </c>
    </row>
    <row r="105" spans="1:18">
      <c r="A105" s="3" t="s">
        <v>105</v>
      </c>
      <c r="B105" s="151">
        <f>(B!F104-B!E104)/B!E104</f>
        <v>-9.0909090909090912E-2</v>
      </c>
      <c r="C105" s="151">
        <f>(B!C104-B!B104)/B!B104</f>
        <v>-3.3333333333333333E-2</v>
      </c>
      <c r="D105" s="151">
        <f>(B!L104-B!K104)/B!K104</f>
        <v>-0.13333333333333333</v>
      </c>
      <c r="E105" s="151">
        <f>(B!I104-B!H104)/B!H104</f>
        <v>-1.5384615384615385E-2</v>
      </c>
      <c r="F105" s="151">
        <f>(B!R104-B!Q104)/B!Q104</f>
        <v>-0.11</v>
      </c>
      <c r="G105" s="151">
        <f>(B!O104-B!N104)/B!N104</f>
        <v>-7.6923076923076927E-2</v>
      </c>
      <c r="K105" s="20" t="s">
        <v>105</v>
      </c>
      <c r="L105" s="151">
        <f>IF(L$3=TRUE,'B - working'!B105,NA())</f>
        <v>-9.0909090909090912E-2</v>
      </c>
      <c r="M105" s="151">
        <f>IF(M$3=TRUE,'B - working'!C105,NA())</f>
        <v>-3.3333333333333333E-2</v>
      </c>
      <c r="N105" s="151">
        <f>IF(N$3=TRUE,'B - working'!D105,NA())</f>
        <v>-0.13333333333333333</v>
      </c>
      <c r="O105" s="151">
        <f>IF(O$3=TRUE,'B - working'!E105,NA())</f>
        <v>-1.5384615384615385E-2</v>
      </c>
      <c r="P105" s="167"/>
      <c r="Q105" s="151">
        <f>IF(Q$3=TRUE,'B - working'!F105,NA())</f>
        <v>-0.11</v>
      </c>
      <c r="R105" s="151">
        <f>IF(R$3=TRUE,'B - working'!G105,NA())</f>
        <v>-7.6923076923076927E-2</v>
      </c>
    </row>
    <row r="106" spans="1:18">
      <c r="A106" s="6" t="s">
        <v>106</v>
      </c>
      <c r="B106" s="151">
        <f>(B!F105-B!E105)/B!E105</f>
        <v>0.28000000000000003</v>
      </c>
      <c r="C106" s="151">
        <f>(B!C105-B!B105)/B!B105</f>
        <v>2.4324324324324326E-2</v>
      </c>
      <c r="D106" s="151">
        <f>(B!L105-B!K105)/B!K105</f>
        <v>9.3333333333333338E-2</v>
      </c>
      <c r="E106" s="151">
        <f>(B!I105-B!H105)/B!H105</f>
        <v>2.5714285714285714E-2</v>
      </c>
      <c r="F106" s="151">
        <f>(B!R105-B!Q105)/B!Q105</f>
        <v>-0.18</v>
      </c>
      <c r="G106" s="151">
        <f>(B!O105-B!N105)/B!N105</f>
        <v>-1.4925373134328358E-2</v>
      </c>
      <c r="K106" s="21" t="s">
        <v>106</v>
      </c>
      <c r="L106" s="151">
        <f>IF(L$3=TRUE,'B - working'!B106,NA())</f>
        <v>0.28000000000000003</v>
      </c>
      <c r="M106" s="151">
        <f>IF(M$3=TRUE,'B - working'!C106,NA())</f>
        <v>2.4324324324324326E-2</v>
      </c>
      <c r="N106" s="151">
        <f>IF(N$3=TRUE,'B - working'!D106,NA())</f>
        <v>9.3333333333333338E-2</v>
      </c>
      <c r="O106" s="151">
        <f>IF(O$3=TRUE,'B - working'!E106,NA())</f>
        <v>2.5714285714285714E-2</v>
      </c>
      <c r="P106" s="178"/>
      <c r="Q106" s="151">
        <f>IF(Q$3=TRUE,'B - working'!F106,NA())</f>
        <v>-0.18</v>
      </c>
      <c r="R106" s="151">
        <f>IF(R$3=TRUE,'B - working'!G106,NA())</f>
        <v>-1.4925373134328358E-2</v>
      </c>
    </row>
    <row r="110" spans="1:18">
      <c r="B110" s="163">
        <v>2016</v>
      </c>
      <c r="C110" s="163">
        <v>2017</v>
      </c>
      <c r="D110" s="163">
        <v>2018</v>
      </c>
    </row>
    <row r="112" spans="1:18">
      <c r="A112" s="239" t="s">
        <v>0</v>
      </c>
    </row>
    <row r="113" spans="1:1">
      <c r="A113" s="240"/>
    </row>
    <row r="114" spans="1:1">
      <c r="A114" s="241"/>
    </row>
    <row r="115" spans="1:1">
      <c r="A115" s="3" t="s">
        <v>6</v>
      </c>
    </row>
    <row r="116" spans="1:1">
      <c r="A116" s="3" t="s">
        <v>7</v>
      </c>
    </row>
    <row r="117" spans="1:1">
      <c r="A117" s="3" t="s">
        <v>8</v>
      </c>
    </row>
    <row r="118" spans="1:1">
      <c r="A118" s="3" t="s">
        <v>9</v>
      </c>
    </row>
    <row r="119" spans="1:1">
      <c r="A119" s="3" t="s">
        <v>10</v>
      </c>
    </row>
    <row r="120" spans="1:1">
      <c r="A120" s="3" t="s">
        <v>11</v>
      </c>
    </row>
    <row r="121" spans="1:1">
      <c r="A121" s="3" t="s">
        <v>12</v>
      </c>
    </row>
    <row r="122" spans="1:1">
      <c r="A122" s="3" t="s">
        <v>13</v>
      </c>
    </row>
    <row r="123" spans="1:1">
      <c r="A123" s="3" t="s">
        <v>14</v>
      </c>
    </row>
    <row r="124" spans="1:1">
      <c r="A124" s="3" t="s">
        <v>15</v>
      </c>
    </row>
    <row r="125" spans="1:1">
      <c r="A125" s="3" t="s">
        <v>16</v>
      </c>
    </row>
    <row r="126" spans="1:1">
      <c r="A126" s="3" t="s">
        <v>17</v>
      </c>
    </row>
    <row r="127" spans="1:1">
      <c r="A127" s="3" t="s">
        <v>18</v>
      </c>
    </row>
    <row r="128" spans="1:1">
      <c r="A128" s="3" t="s">
        <v>19</v>
      </c>
    </row>
    <row r="129" spans="1:1">
      <c r="A129" s="3" t="s">
        <v>20</v>
      </c>
    </row>
    <row r="130" spans="1:1">
      <c r="A130" s="3" t="s">
        <v>21</v>
      </c>
    </row>
    <row r="131" spans="1:1">
      <c r="A131" s="3" t="s">
        <v>22</v>
      </c>
    </row>
    <row r="132" spans="1:1">
      <c r="A132" s="3" t="s">
        <v>23</v>
      </c>
    </row>
    <row r="133" spans="1:1">
      <c r="A133" s="3" t="s">
        <v>24</v>
      </c>
    </row>
    <row r="134" spans="1:1">
      <c r="A134" s="3" t="s">
        <v>25</v>
      </c>
    </row>
    <row r="135" spans="1:1">
      <c r="A135" s="3" t="s">
        <v>26</v>
      </c>
    </row>
    <row r="136" spans="1:1">
      <c r="A136" s="3" t="s">
        <v>27</v>
      </c>
    </row>
    <row r="137" spans="1:1">
      <c r="A137" s="3" t="s">
        <v>28</v>
      </c>
    </row>
    <row r="138" spans="1:1">
      <c r="A138" s="3" t="s">
        <v>29</v>
      </c>
    </row>
    <row r="139" spans="1:1">
      <c r="A139" s="3" t="s">
        <v>30</v>
      </c>
    </row>
    <row r="140" spans="1:1">
      <c r="A140" s="3" t="s">
        <v>31</v>
      </c>
    </row>
    <row r="141" spans="1:1">
      <c r="A141" s="3" t="s">
        <v>32</v>
      </c>
    </row>
    <row r="142" spans="1:1">
      <c r="A142" s="3" t="s">
        <v>33</v>
      </c>
    </row>
    <row r="143" spans="1:1">
      <c r="A143" s="3" t="s">
        <v>34</v>
      </c>
    </row>
    <row r="144" spans="1:1">
      <c r="A144" s="3" t="s">
        <v>35</v>
      </c>
    </row>
    <row r="145" spans="1:1">
      <c r="A145" s="3" t="s">
        <v>36</v>
      </c>
    </row>
    <row r="146" spans="1:1">
      <c r="A146" s="3" t="s">
        <v>37</v>
      </c>
    </row>
    <row r="147" spans="1:1">
      <c r="A147" s="3" t="s">
        <v>38</v>
      </c>
    </row>
    <row r="148" spans="1:1">
      <c r="A148" s="3" t="s">
        <v>39</v>
      </c>
    </row>
    <row r="149" spans="1:1">
      <c r="A149" s="3" t="s">
        <v>40</v>
      </c>
    </row>
    <row r="150" spans="1:1">
      <c r="A150" s="3" t="s">
        <v>41</v>
      </c>
    </row>
    <row r="151" spans="1:1">
      <c r="A151" s="3" t="s">
        <v>42</v>
      </c>
    </row>
    <row r="152" spans="1:1">
      <c r="A152" s="3" t="s">
        <v>43</v>
      </c>
    </row>
    <row r="153" spans="1:1">
      <c r="A153" s="3" t="s">
        <v>44</v>
      </c>
    </row>
    <row r="154" spans="1:1">
      <c r="A154" s="3" t="s">
        <v>45</v>
      </c>
    </row>
    <row r="155" spans="1:1">
      <c r="A155" s="3" t="s">
        <v>46</v>
      </c>
    </row>
    <row r="156" spans="1:1">
      <c r="A156" s="3" t="s">
        <v>47</v>
      </c>
    </row>
    <row r="157" spans="1:1">
      <c r="A157" s="3" t="s">
        <v>48</v>
      </c>
    </row>
    <row r="158" spans="1:1">
      <c r="A158" s="3" t="s">
        <v>49</v>
      </c>
    </row>
    <row r="159" spans="1:1">
      <c r="A159" s="3" t="s">
        <v>50</v>
      </c>
    </row>
    <row r="160" spans="1:1">
      <c r="A160" s="3" t="s">
        <v>51</v>
      </c>
    </row>
    <row r="161" spans="1:1">
      <c r="A161" s="3" t="s">
        <v>52</v>
      </c>
    </row>
    <row r="162" spans="1:1">
      <c r="A162" s="3" t="s">
        <v>53</v>
      </c>
    </row>
    <row r="163" spans="1:1">
      <c r="A163" s="3" t="s">
        <v>54</v>
      </c>
    </row>
    <row r="164" spans="1:1">
      <c r="A164" s="3" t="s">
        <v>55</v>
      </c>
    </row>
    <row r="165" spans="1:1">
      <c r="A165" s="3" t="s">
        <v>56</v>
      </c>
    </row>
    <row r="166" spans="1:1">
      <c r="A166" s="3" t="s">
        <v>57</v>
      </c>
    </row>
    <row r="167" spans="1:1">
      <c r="A167" s="3" t="s">
        <v>58</v>
      </c>
    </row>
    <row r="168" spans="1:1">
      <c r="A168" s="3" t="s">
        <v>59</v>
      </c>
    </row>
    <row r="169" spans="1:1">
      <c r="A169" s="3" t="s">
        <v>60</v>
      </c>
    </row>
    <row r="170" spans="1:1">
      <c r="A170" s="3" t="s">
        <v>61</v>
      </c>
    </row>
    <row r="171" spans="1:1">
      <c r="A171" s="3" t="s">
        <v>62</v>
      </c>
    </row>
    <row r="172" spans="1:1">
      <c r="A172" s="3" t="s">
        <v>63</v>
      </c>
    </row>
    <row r="173" spans="1:1">
      <c r="A173" s="3" t="s">
        <v>64</v>
      </c>
    </row>
    <row r="174" spans="1:1">
      <c r="A174" s="3" t="s">
        <v>65</v>
      </c>
    </row>
    <row r="175" spans="1:1">
      <c r="A175" s="3" t="s">
        <v>66</v>
      </c>
    </row>
    <row r="176" spans="1:1">
      <c r="A176" s="3" t="s">
        <v>67</v>
      </c>
    </row>
    <row r="177" spans="1:1">
      <c r="A177" s="3" t="s">
        <v>68</v>
      </c>
    </row>
    <row r="178" spans="1:1">
      <c r="A178" s="3" t="s">
        <v>69</v>
      </c>
    </row>
    <row r="179" spans="1:1">
      <c r="A179" s="3" t="s">
        <v>70</v>
      </c>
    </row>
    <row r="180" spans="1:1">
      <c r="A180" s="3" t="s">
        <v>71</v>
      </c>
    </row>
    <row r="181" spans="1:1">
      <c r="A181" s="3" t="s">
        <v>72</v>
      </c>
    </row>
    <row r="182" spans="1:1">
      <c r="A182" s="3" t="s">
        <v>73</v>
      </c>
    </row>
    <row r="183" spans="1:1">
      <c r="A183" s="3" t="s">
        <v>74</v>
      </c>
    </row>
    <row r="184" spans="1:1">
      <c r="A184" s="3" t="s">
        <v>75</v>
      </c>
    </row>
    <row r="185" spans="1:1">
      <c r="A185" s="3" t="s">
        <v>76</v>
      </c>
    </row>
    <row r="186" spans="1:1">
      <c r="A186" s="3" t="s">
        <v>77</v>
      </c>
    </row>
    <row r="187" spans="1:1">
      <c r="A187" s="3" t="s">
        <v>78</v>
      </c>
    </row>
    <row r="188" spans="1:1">
      <c r="A188" s="3" t="s">
        <v>79</v>
      </c>
    </row>
    <row r="189" spans="1:1">
      <c r="A189" s="3" t="s">
        <v>80</v>
      </c>
    </row>
    <row r="190" spans="1:1">
      <c r="A190" s="3" t="s">
        <v>81</v>
      </c>
    </row>
    <row r="191" spans="1:1">
      <c r="A191" s="3" t="s">
        <v>82</v>
      </c>
    </row>
    <row r="192" spans="1:1">
      <c r="A192" s="3" t="s">
        <v>83</v>
      </c>
    </row>
    <row r="193" spans="1:1">
      <c r="A193" s="3" t="s">
        <v>84</v>
      </c>
    </row>
    <row r="194" spans="1:1">
      <c r="A194" s="3" t="s">
        <v>85</v>
      </c>
    </row>
    <row r="195" spans="1:1">
      <c r="A195" s="3" t="s">
        <v>86</v>
      </c>
    </row>
    <row r="196" spans="1:1">
      <c r="A196" s="3" t="s">
        <v>87</v>
      </c>
    </row>
    <row r="197" spans="1:1">
      <c r="A197" s="3" t="s">
        <v>88</v>
      </c>
    </row>
    <row r="198" spans="1:1">
      <c r="A198" s="3" t="s">
        <v>89</v>
      </c>
    </row>
    <row r="199" spans="1:1">
      <c r="A199" s="3" t="s">
        <v>90</v>
      </c>
    </row>
    <row r="200" spans="1:1">
      <c r="A200" s="3" t="s">
        <v>91</v>
      </c>
    </row>
    <row r="201" spans="1:1">
      <c r="A201" s="3" t="s">
        <v>92</v>
      </c>
    </row>
    <row r="202" spans="1:1">
      <c r="A202" s="3" t="s">
        <v>93</v>
      </c>
    </row>
    <row r="203" spans="1:1">
      <c r="A203" s="3" t="s">
        <v>94</v>
      </c>
    </row>
    <row r="204" spans="1:1">
      <c r="A204" s="3" t="s">
        <v>95</v>
      </c>
    </row>
    <row r="205" spans="1:1">
      <c r="A205" s="3" t="s">
        <v>96</v>
      </c>
    </row>
    <row r="206" spans="1:1">
      <c r="A206" s="3" t="s">
        <v>97</v>
      </c>
    </row>
    <row r="207" spans="1:1">
      <c r="A207" s="3" t="s">
        <v>98</v>
      </c>
    </row>
    <row r="208" spans="1:1">
      <c r="A208" s="3" t="s">
        <v>99</v>
      </c>
    </row>
    <row r="209" spans="1:1">
      <c r="A209" s="3" t="s">
        <v>100</v>
      </c>
    </row>
    <row r="210" spans="1:1">
      <c r="A210" s="3" t="s">
        <v>101</v>
      </c>
    </row>
    <row r="211" spans="1:1">
      <c r="A211" s="3" t="s">
        <v>102</v>
      </c>
    </row>
    <row r="212" spans="1:1">
      <c r="A212" s="3" t="s">
        <v>103</v>
      </c>
    </row>
    <row r="213" spans="1:1">
      <c r="A213" s="3" t="s">
        <v>104</v>
      </c>
    </row>
    <row r="214" spans="1:1">
      <c r="A214" s="3" t="s">
        <v>105</v>
      </c>
    </row>
    <row r="215" spans="1:1">
      <c r="A215" s="6" t="s">
        <v>106</v>
      </c>
    </row>
  </sheetData>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8"/>
  <sheetViews>
    <sheetView workbookViewId="0"/>
  </sheetViews>
  <sheetFormatPr defaultColWidth="9.140625" defaultRowHeight="12.75"/>
  <cols>
    <col min="1" max="1" width="19.5703125" style="121" bestFit="1" customWidth="1"/>
    <col min="2" max="9" width="9.140625" style="121" customWidth="1"/>
    <col min="10" max="16384" width="9.140625" style="121"/>
  </cols>
  <sheetData>
    <row r="1" spans="1:16" ht="18" customHeight="1">
      <c r="A1" s="191" t="s">
        <v>231</v>
      </c>
      <c r="B1" s="191"/>
      <c r="C1" s="191"/>
      <c r="D1" s="191"/>
      <c r="E1" s="191"/>
      <c r="F1" s="191"/>
      <c r="G1" s="191"/>
      <c r="H1" s="191"/>
      <c r="I1" s="191"/>
      <c r="J1" s="191"/>
      <c r="K1" s="191"/>
      <c r="L1" s="191"/>
      <c r="M1" s="191"/>
      <c r="N1" s="191"/>
      <c r="O1" s="283" t="s">
        <v>159</v>
      </c>
      <c r="P1" s="283"/>
    </row>
    <row r="2" spans="1:16" ht="15" customHeight="1">
      <c r="A2" s="290"/>
      <c r="B2" s="290"/>
      <c r="C2" s="290"/>
      <c r="D2" s="290"/>
      <c r="E2" s="290"/>
      <c r="F2" s="290"/>
      <c r="G2" s="290"/>
      <c r="H2" s="290"/>
      <c r="I2" s="290"/>
    </row>
    <row r="3" spans="1:16">
      <c r="A3" s="180"/>
      <c r="B3" s="286">
        <v>2016</v>
      </c>
      <c r="C3" s="286"/>
      <c r="D3" s="217"/>
      <c r="E3" s="286">
        <v>2017</v>
      </c>
      <c r="F3" s="286"/>
      <c r="G3" s="217"/>
      <c r="H3" s="286">
        <v>2018</v>
      </c>
      <c r="I3" s="286"/>
    </row>
    <row r="4" spans="1:16" ht="14.25">
      <c r="A4" s="24" t="s">
        <v>123</v>
      </c>
      <c r="B4" s="184" t="s">
        <v>116</v>
      </c>
      <c r="C4" s="185" t="s">
        <v>117</v>
      </c>
      <c r="D4" s="174"/>
      <c r="E4" s="184" t="s">
        <v>116</v>
      </c>
      <c r="F4" s="185" t="s">
        <v>117</v>
      </c>
      <c r="G4" s="174"/>
      <c r="H4" s="184" t="s">
        <v>116</v>
      </c>
      <c r="I4" s="185" t="s">
        <v>117</v>
      </c>
    </row>
    <row r="5" spans="1:16">
      <c r="A5" s="169" t="s">
        <v>132</v>
      </c>
      <c r="B5" s="165">
        <v>229840</v>
      </c>
      <c r="C5" s="165">
        <v>223788</v>
      </c>
      <c r="D5" s="165"/>
      <c r="E5" s="165">
        <v>228800</v>
      </c>
      <c r="F5" s="165">
        <v>225157</v>
      </c>
      <c r="G5" s="165"/>
      <c r="H5" s="165">
        <v>227560</v>
      </c>
      <c r="I5" s="165">
        <v>221449</v>
      </c>
    </row>
    <row r="6" spans="1:16">
      <c r="A6" s="169" t="s">
        <v>142</v>
      </c>
      <c r="B6" s="165">
        <v>262190</v>
      </c>
      <c r="C6" s="165">
        <v>260559</v>
      </c>
      <c r="D6" s="165"/>
      <c r="E6" s="165">
        <v>261800</v>
      </c>
      <c r="F6" s="165">
        <v>260937</v>
      </c>
      <c r="G6" s="165"/>
      <c r="H6" s="165">
        <v>261470</v>
      </c>
      <c r="I6" s="165">
        <v>260379</v>
      </c>
    </row>
    <row r="7" spans="1:16">
      <c r="A7" s="169" t="s">
        <v>144</v>
      </c>
      <c r="B7" s="165">
        <v>116520</v>
      </c>
      <c r="C7" s="165">
        <v>116920</v>
      </c>
      <c r="D7" s="165"/>
      <c r="E7" s="165">
        <v>116280</v>
      </c>
      <c r="F7" s="165">
        <v>116314</v>
      </c>
      <c r="G7" s="165"/>
      <c r="H7" s="165">
        <v>116040</v>
      </c>
      <c r="I7" s="165">
        <v>117134</v>
      </c>
    </row>
    <row r="8" spans="1:16">
      <c r="A8" s="169" t="s">
        <v>148</v>
      </c>
      <c r="B8" s="165">
        <v>87130</v>
      </c>
      <c r="C8" s="165">
        <v>87234</v>
      </c>
      <c r="D8" s="165"/>
      <c r="E8" s="165">
        <v>86810</v>
      </c>
      <c r="F8" s="165">
        <v>87650</v>
      </c>
      <c r="G8" s="165"/>
      <c r="H8" s="165">
        <v>86260</v>
      </c>
      <c r="I8" s="165">
        <v>87726</v>
      </c>
    </row>
    <row r="9" spans="1:16">
      <c r="A9" s="169" t="s">
        <v>127</v>
      </c>
      <c r="B9" s="165">
        <v>507170</v>
      </c>
      <c r="C9" s="165">
        <v>499318</v>
      </c>
      <c r="D9" s="165"/>
      <c r="E9" s="165">
        <v>513210</v>
      </c>
      <c r="F9" s="165">
        <v>503018</v>
      </c>
      <c r="G9" s="165"/>
      <c r="H9" s="165">
        <v>518500</v>
      </c>
      <c r="I9" s="165">
        <v>510450</v>
      </c>
    </row>
    <row r="10" spans="1:16">
      <c r="A10" s="169" t="s">
        <v>153</v>
      </c>
      <c r="B10" s="165">
        <v>51350</v>
      </c>
      <c r="C10" s="165">
        <v>52653</v>
      </c>
      <c r="D10" s="165"/>
      <c r="E10" s="165">
        <v>51450</v>
      </c>
      <c r="F10" s="165">
        <v>52516</v>
      </c>
      <c r="G10" s="165"/>
      <c r="H10" s="165">
        <v>51400</v>
      </c>
      <c r="I10" s="165">
        <v>52897</v>
      </c>
    </row>
    <row r="11" spans="1:16">
      <c r="A11" s="169" t="s">
        <v>147</v>
      </c>
      <c r="B11" s="165">
        <v>149520</v>
      </c>
      <c r="C11" s="165">
        <v>149967</v>
      </c>
      <c r="D11" s="165"/>
      <c r="E11" s="165">
        <v>149200</v>
      </c>
      <c r="F11" s="165">
        <v>149794</v>
      </c>
      <c r="G11" s="165"/>
      <c r="H11" s="165">
        <v>148790</v>
      </c>
      <c r="I11" s="165">
        <v>149769</v>
      </c>
    </row>
    <row r="12" spans="1:16">
      <c r="A12" s="169" t="s">
        <v>145</v>
      </c>
      <c r="B12" s="165">
        <v>148270</v>
      </c>
      <c r="C12" s="165">
        <v>150117</v>
      </c>
      <c r="D12" s="165"/>
      <c r="E12" s="165">
        <v>148710</v>
      </c>
      <c r="F12" s="165">
        <v>150304</v>
      </c>
      <c r="G12" s="165"/>
      <c r="H12" s="165">
        <v>148750</v>
      </c>
      <c r="I12" s="165">
        <v>150176</v>
      </c>
    </row>
    <row r="13" spans="1:16">
      <c r="A13" s="169" t="s">
        <v>146</v>
      </c>
      <c r="B13" s="165">
        <v>122200</v>
      </c>
      <c r="C13" s="165">
        <v>122912</v>
      </c>
      <c r="D13" s="165"/>
      <c r="E13" s="165">
        <v>121940</v>
      </c>
      <c r="F13" s="165">
        <v>122689</v>
      </c>
      <c r="G13" s="165"/>
      <c r="H13" s="165">
        <v>121840</v>
      </c>
      <c r="I13" s="165">
        <v>122797</v>
      </c>
    </row>
    <row r="14" spans="1:16">
      <c r="A14" s="169" t="s">
        <v>152</v>
      </c>
      <c r="B14" s="165">
        <v>107540</v>
      </c>
      <c r="C14" s="165">
        <v>110577</v>
      </c>
      <c r="D14" s="165"/>
      <c r="E14" s="165">
        <v>108130</v>
      </c>
      <c r="F14" s="165">
        <v>110674</v>
      </c>
      <c r="G14" s="165"/>
      <c r="H14" s="165">
        <v>108330</v>
      </c>
      <c r="I14" s="165">
        <v>111452</v>
      </c>
    </row>
    <row r="15" spans="1:16">
      <c r="A15" s="169" t="s">
        <v>133</v>
      </c>
      <c r="B15" s="165">
        <v>104090</v>
      </c>
      <c r="C15" s="165">
        <v>103607</v>
      </c>
      <c r="D15" s="165"/>
      <c r="E15" s="165">
        <v>104840</v>
      </c>
      <c r="F15" s="165">
        <v>103527</v>
      </c>
      <c r="G15" s="165"/>
      <c r="H15" s="165">
        <v>105790</v>
      </c>
      <c r="I15" s="165">
        <v>105680</v>
      </c>
    </row>
    <row r="16" spans="1:16">
      <c r="A16" s="169" t="s">
        <v>140</v>
      </c>
      <c r="B16" s="165">
        <v>93810</v>
      </c>
      <c r="C16" s="165">
        <v>94451</v>
      </c>
      <c r="D16" s="165"/>
      <c r="E16" s="165">
        <v>94760</v>
      </c>
      <c r="F16" s="165">
        <v>95176</v>
      </c>
      <c r="G16" s="165"/>
      <c r="H16" s="165">
        <v>95170</v>
      </c>
      <c r="I16" s="165">
        <v>96298</v>
      </c>
    </row>
    <row r="17" spans="1:9">
      <c r="A17" s="169" t="s">
        <v>137</v>
      </c>
      <c r="B17" s="165">
        <v>159380</v>
      </c>
      <c r="C17" s="165">
        <v>158934</v>
      </c>
      <c r="D17" s="165"/>
      <c r="E17" s="165">
        <v>160130</v>
      </c>
      <c r="F17" s="165">
        <v>159237</v>
      </c>
      <c r="G17" s="165"/>
      <c r="H17" s="165">
        <v>160340</v>
      </c>
      <c r="I17" s="165">
        <v>160680</v>
      </c>
    </row>
    <row r="18" spans="1:9">
      <c r="A18" s="169" t="s">
        <v>141</v>
      </c>
      <c r="B18" s="165">
        <v>370330</v>
      </c>
      <c r="C18" s="165">
        <v>372025</v>
      </c>
      <c r="D18" s="165"/>
      <c r="E18" s="165">
        <v>371410</v>
      </c>
      <c r="F18" s="165">
        <v>363069</v>
      </c>
      <c r="G18" s="165"/>
      <c r="H18" s="165">
        <v>371910</v>
      </c>
      <c r="I18" s="165">
        <v>374516</v>
      </c>
    </row>
    <row r="19" spans="1:9">
      <c r="A19" s="169" t="s">
        <v>143</v>
      </c>
      <c r="B19" s="165">
        <v>615070</v>
      </c>
      <c r="C19" s="165">
        <v>625688</v>
      </c>
      <c r="D19" s="165"/>
      <c r="E19" s="165">
        <v>621020</v>
      </c>
      <c r="F19" s="165">
        <v>630205</v>
      </c>
      <c r="G19" s="165"/>
      <c r="H19" s="165">
        <v>626410</v>
      </c>
      <c r="I19" s="165">
        <v>637636</v>
      </c>
    </row>
    <row r="20" spans="1:9">
      <c r="A20" s="169" t="s">
        <v>134</v>
      </c>
      <c r="B20" s="165">
        <v>234770</v>
      </c>
      <c r="C20" s="165">
        <v>230992</v>
      </c>
      <c r="D20" s="165"/>
      <c r="E20" s="165">
        <v>235180</v>
      </c>
      <c r="F20" s="165">
        <v>232551</v>
      </c>
      <c r="G20" s="165"/>
      <c r="H20" s="165">
        <v>235540</v>
      </c>
      <c r="I20" s="165">
        <v>232957</v>
      </c>
    </row>
    <row r="21" spans="1:9">
      <c r="A21" s="169" t="s">
        <v>155</v>
      </c>
      <c r="B21" s="165">
        <v>79160</v>
      </c>
      <c r="C21" s="165">
        <v>80329</v>
      </c>
      <c r="D21" s="165"/>
      <c r="E21" s="165">
        <v>78760</v>
      </c>
      <c r="F21" s="165">
        <v>80348</v>
      </c>
      <c r="G21" s="165"/>
      <c r="H21" s="165">
        <v>78150</v>
      </c>
      <c r="I21" s="165">
        <v>79512</v>
      </c>
    </row>
    <row r="22" spans="1:9">
      <c r="A22" s="169" t="s">
        <v>129</v>
      </c>
      <c r="B22" s="165">
        <v>88610</v>
      </c>
      <c r="C22" s="165">
        <v>89364</v>
      </c>
      <c r="D22" s="165"/>
      <c r="E22" s="165">
        <v>90090</v>
      </c>
      <c r="F22" s="165">
        <v>89978</v>
      </c>
      <c r="G22" s="165"/>
      <c r="H22" s="165">
        <v>91340</v>
      </c>
      <c r="I22" s="165">
        <v>92478</v>
      </c>
    </row>
    <row r="23" spans="1:9">
      <c r="A23" s="169" t="s">
        <v>126</v>
      </c>
      <c r="B23" s="165">
        <v>96070</v>
      </c>
      <c r="C23" s="165">
        <v>91776</v>
      </c>
      <c r="D23" s="165"/>
      <c r="E23" s="165">
        <v>95780</v>
      </c>
      <c r="F23" s="165">
        <v>92677</v>
      </c>
      <c r="G23" s="165"/>
      <c r="H23" s="165">
        <v>95520</v>
      </c>
      <c r="I23" s="165">
        <v>92387</v>
      </c>
    </row>
    <row r="24" spans="1:9">
      <c r="A24" s="169" t="s">
        <v>128</v>
      </c>
      <c r="B24" s="165">
        <v>26900</v>
      </c>
      <c r="C24" s="165">
        <v>26086</v>
      </c>
      <c r="D24" s="165"/>
      <c r="E24" s="165">
        <v>26950</v>
      </c>
      <c r="F24" s="165">
        <v>25974</v>
      </c>
      <c r="G24" s="165"/>
      <c r="H24" s="165">
        <v>26830</v>
      </c>
      <c r="I24" s="165">
        <v>26142</v>
      </c>
    </row>
    <row r="25" spans="1:9">
      <c r="A25" s="169" t="s">
        <v>154</v>
      </c>
      <c r="B25" s="165">
        <v>135890</v>
      </c>
      <c r="C25" s="165">
        <v>138729</v>
      </c>
      <c r="D25" s="165"/>
      <c r="E25" s="165">
        <v>135790</v>
      </c>
      <c r="F25" s="165">
        <v>138520</v>
      </c>
      <c r="G25" s="165"/>
      <c r="H25" s="165">
        <v>135280</v>
      </c>
      <c r="I25" s="165">
        <v>138592</v>
      </c>
    </row>
    <row r="26" spans="1:9">
      <c r="A26" s="169" t="s">
        <v>149</v>
      </c>
      <c r="B26" s="165">
        <v>339390</v>
      </c>
      <c r="C26" s="165">
        <v>342595</v>
      </c>
      <c r="D26" s="165"/>
      <c r="E26" s="165">
        <v>339960</v>
      </c>
      <c r="F26" s="165">
        <v>344032</v>
      </c>
      <c r="G26" s="165"/>
      <c r="H26" s="165">
        <v>340180</v>
      </c>
      <c r="I26" s="165">
        <v>344384</v>
      </c>
    </row>
    <row r="27" spans="1:9">
      <c r="A27" s="170" t="s">
        <v>125</v>
      </c>
      <c r="B27" s="172">
        <v>21850</v>
      </c>
      <c r="C27" s="172">
        <v>20722</v>
      </c>
      <c r="D27" s="172"/>
      <c r="E27" s="172">
        <v>22000</v>
      </c>
      <c r="F27" s="172">
        <v>20978</v>
      </c>
      <c r="G27" s="172"/>
      <c r="H27" s="172">
        <v>22190</v>
      </c>
      <c r="I27" s="172">
        <v>21185</v>
      </c>
    </row>
    <row r="28" spans="1:9">
      <c r="A28" s="169" t="s">
        <v>130</v>
      </c>
      <c r="B28" s="165">
        <v>150680</v>
      </c>
      <c r="C28" s="165">
        <v>148093</v>
      </c>
      <c r="D28" s="165"/>
      <c r="E28" s="165">
        <v>151100</v>
      </c>
      <c r="F28" s="165">
        <v>148008</v>
      </c>
      <c r="G28" s="165"/>
      <c r="H28" s="165">
        <v>151290</v>
      </c>
      <c r="I28" s="165">
        <v>149526</v>
      </c>
    </row>
    <row r="29" spans="1:9">
      <c r="A29" s="169" t="s">
        <v>139</v>
      </c>
      <c r="B29" s="165">
        <v>175930</v>
      </c>
      <c r="C29" s="165">
        <v>176817</v>
      </c>
      <c r="D29" s="165"/>
      <c r="E29" s="165">
        <v>176830</v>
      </c>
      <c r="F29" s="165">
        <v>177673</v>
      </c>
      <c r="G29" s="165"/>
      <c r="H29" s="165">
        <v>177790</v>
      </c>
      <c r="I29" s="165">
        <v>178837</v>
      </c>
    </row>
    <row r="30" spans="1:9">
      <c r="A30" s="169" t="s">
        <v>136</v>
      </c>
      <c r="B30" s="165">
        <v>114530</v>
      </c>
      <c r="C30" s="165">
        <v>113717</v>
      </c>
      <c r="D30" s="165"/>
      <c r="E30" s="165">
        <v>115020</v>
      </c>
      <c r="F30" s="165">
        <v>114485</v>
      </c>
      <c r="G30" s="165"/>
      <c r="H30" s="165">
        <v>115270</v>
      </c>
      <c r="I30" s="165">
        <v>115115</v>
      </c>
    </row>
    <row r="31" spans="1:9">
      <c r="A31" s="169" t="s">
        <v>135</v>
      </c>
      <c r="B31" s="165">
        <v>23200</v>
      </c>
      <c r="C31" s="165">
        <v>22554</v>
      </c>
      <c r="D31" s="165"/>
      <c r="E31" s="165">
        <v>23080</v>
      </c>
      <c r="F31" s="165">
        <v>22540</v>
      </c>
      <c r="G31" s="165"/>
      <c r="H31" s="165">
        <v>22990</v>
      </c>
      <c r="I31" s="165">
        <v>22354</v>
      </c>
    </row>
    <row r="32" spans="1:9">
      <c r="A32" s="169" t="s">
        <v>150</v>
      </c>
      <c r="B32" s="165">
        <v>112470</v>
      </c>
      <c r="C32" s="165">
        <v>113692</v>
      </c>
      <c r="D32" s="165"/>
      <c r="E32" s="165">
        <v>112680</v>
      </c>
      <c r="F32" s="165">
        <v>113681</v>
      </c>
      <c r="G32" s="165"/>
      <c r="H32" s="165">
        <v>112550</v>
      </c>
      <c r="I32" s="165">
        <v>114335</v>
      </c>
    </row>
    <row r="33" spans="1:9">
      <c r="A33" s="169" t="s">
        <v>151</v>
      </c>
      <c r="B33" s="165">
        <v>317100</v>
      </c>
      <c r="C33" s="165">
        <v>324713</v>
      </c>
      <c r="D33" s="165"/>
      <c r="E33" s="165">
        <v>318170</v>
      </c>
      <c r="F33" s="165">
        <v>326226</v>
      </c>
      <c r="G33" s="165"/>
      <c r="H33" s="165">
        <v>319020</v>
      </c>
      <c r="I33" s="165">
        <v>327498</v>
      </c>
    </row>
    <row r="34" spans="1:9">
      <c r="A34" s="169" t="s">
        <v>131</v>
      </c>
      <c r="B34" s="165">
        <v>93750</v>
      </c>
      <c r="C34" s="165">
        <v>92434</v>
      </c>
      <c r="D34" s="165"/>
      <c r="E34" s="165">
        <v>94000</v>
      </c>
      <c r="F34" s="165">
        <v>92795</v>
      </c>
      <c r="G34" s="165"/>
      <c r="H34" s="165">
        <v>94330</v>
      </c>
      <c r="I34" s="165">
        <v>93334</v>
      </c>
    </row>
    <row r="35" spans="1:9">
      <c r="A35" s="170" t="s">
        <v>156</v>
      </c>
      <c r="B35" s="172">
        <v>89860</v>
      </c>
      <c r="C35" s="172">
        <v>92814</v>
      </c>
      <c r="D35" s="172"/>
      <c r="E35" s="172">
        <v>89610</v>
      </c>
      <c r="F35" s="172">
        <v>93097</v>
      </c>
      <c r="G35" s="172"/>
      <c r="H35" s="172">
        <v>89130</v>
      </c>
      <c r="I35" s="172">
        <v>92625</v>
      </c>
    </row>
    <row r="36" spans="1:9">
      <c r="A36" s="171" t="s">
        <v>138</v>
      </c>
      <c r="B36" s="173">
        <v>180130</v>
      </c>
      <c r="C36" s="173">
        <v>180663</v>
      </c>
      <c r="D36" s="173"/>
      <c r="E36" s="173">
        <v>181310</v>
      </c>
      <c r="F36" s="173">
        <v>180948</v>
      </c>
      <c r="G36" s="173"/>
      <c r="H36" s="173">
        <v>182140</v>
      </c>
      <c r="I36" s="173">
        <v>183518</v>
      </c>
    </row>
    <row r="37" spans="1:9">
      <c r="B37" s="131"/>
      <c r="C37" s="131"/>
      <c r="D37" s="131"/>
      <c r="E37" s="131"/>
      <c r="F37" s="131"/>
      <c r="G37" s="131"/>
      <c r="H37" s="131"/>
      <c r="I37" s="131"/>
    </row>
    <row r="38" spans="1:9">
      <c r="A38" s="288" t="s">
        <v>224</v>
      </c>
      <c r="B38" s="288"/>
      <c r="C38" s="132"/>
      <c r="D38" s="132"/>
      <c r="E38" s="131"/>
      <c r="F38" s="131"/>
      <c r="G38" s="131"/>
      <c r="H38" s="131"/>
      <c r="I38" s="131"/>
    </row>
    <row r="39" spans="1:9">
      <c r="A39" s="289" t="s">
        <v>223</v>
      </c>
      <c r="B39" s="289"/>
      <c r="C39" s="289"/>
      <c r="D39" s="289"/>
      <c r="E39" s="157"/>
      <c r="F39" s="157"/>
      <c r="G39" s="157"/>
      <c r="H39" s="157"/>
      <c r="I39" s="157"/>
    </row>
    <row r="40" spans="1:9">
      <c r="A40" s="214" t="s">
        <v>222</v>
      </c>
      <c r="B40" s="214"/>
      <c r="C40" s="214"/>
      <c r="D40" s="214"/>
    </row>
    <row r="41" spans="1:9">
      <c r="A41" s="183" t="s">
        <v>221</v>
      </c>
      <c r="B41" s="183"/>
      <c r="C41" s="183"/>
      <c r="D41" s="183"/>
    </row>
    <row r="42" spans="1:9">
      <c r="A42" s="103"/>
      <c r="B42" s="103"/>
      <c r="C42" s="103"/>
      <c r="D42" s="103"/>
    </row>
    <row r="43" spans="1:9">
      <c r="A43" s="275" t="s">
        <v>214</v>
      </c>
      <c r="B43" s="275"/>
      <c r="C43" s="103"/>
      <c r="D43" s="103"/>
    </row>
    <row r="44" spans="1:9">
      <c r="A44" s="131"/>
    </row>
    <row r="45" spans="1:9">
      <c r="A45" s="131"/>
    </row>
    <row r="46" spans="1:9">
      <c r="A46" s="131"/>
    </row>
    <row r="47" spans="1:9">
      <c r="A47" s="131"/>
    </row>
    <row r="48" spans="1:9">
      <c r="A48" s="131"/>
    </row>
    <row r="49" spans="1:5">
      <c r="A49" s="131"/>
    </row>
    <row r="50" spans="1:5">
      <c r="A50" s="131"/>
    </row>
    <row r="51" spans="1:5">
      <c r="A51" s="131"/>
      <c r="B51" s="131"/>
      <c r="C51" s="131"/>
      <c r="D51" s="131"/>
      <c r="E51" s="131"/>
    </row>
    <row r="52" spans="1:5">
      <c r="A52" s="131"/>
      <c r="B52" s="131"/>
      <c r="C52" s="131"/>
      <c r="D52" s="131"/>
      <c r="E52" s="131"/>
    </row>
    <row r="53" spans="1:5">
      <c r="A53" s="131"/>
      <c r="B53" s="131"/>
      <c r="C53" s="131"/>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c r="A58" s="131"/>
      <c r="B58" s="131"/>
      <c r="C58" s="131"/>
      <c r="D58" s="131"/>
      <c r="E58" s="131"/>
    </row>
  </sheetData>
  <sortState ref="A5:L36">
    <sortCondition ref="A5"/>
  </sortState>
  <mergeCells count="8">
    <mergeCell ref="O1:P1"/>
    <mergeCell ref="A2:I2"/>
    <mergeCell ref="A38:B38"/>
    <mergeCell ref="A39:D39"/>
    <mergeCell ref="A43:B43"/>
    <mergeCell ref="B3:C3"/>
    <mergeCell ref="E3:F3"/>
    <mergeCell ref="H3:I3"/>
  </mergeCells>
  <hyperlinks>
    <hyperlink ref="A41:D41" r:id="rId1" display="For ages 90+: 'Centenarians in Scotland, 2009 to 2019'"/>
    <hyperlink ref="A40" r:id="rId2"/>
    <hyperlink ref="O1" location="Contents!A1" display="back to contents"/>
    <hyperlink ref="O1:P1" location="Contents!A1" display="back to contents"/>
  </hyperlinks>
  <pageMargins left="0.7" right="0.7" top="0.75" bottom="0.75" header="0.3" footer="0.3"/>
  <pageSetup paperSize="9" orientation="portrait" horizontalDpi="90" verticalDpi="90"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1C655F"/>
  </sheetPr>
  <dimension ref="A1:K37"/>
  <sheetViews>
    <sheetView topLeftCell="A7" workbookViewId="0">
      <selection activeCell="K8" sqref="K8"/>
    </sheetView>
  </sheetViews>
  <sheetFormatPr defaultColWidth="8.7109375" defaultRowHeight="15"/>
  <cols>
    <col min="1" max="16384" width="8.7109375" style="186"/>
  </cols>
  <sheetData>
    <row r="1" spans="1:11">
      <c r="A1" s="186" t="s">
        <v>201</v>
      </c>
      <c r="G1" s="186" t="s">
        <v>250</v>
      </c>
    </row>
    <row r="3" spans="1:11">
      <c r="B3" s="244" t="s">
        <v>157</v>
      </c>
      <c r="C3" s="244"/>
      <c r="D3" s="244"/>
    </row>
    <row r="4" spans="1:11" ht="26.25">
      <c r="A4" s="24" t="s">
        <v>123</v>
      </c>
      <c r="B4" s="221">
        <v>2016</v>
      </c>
      <c r="C4" s="24">
        <v>2017</v>
      </c>
      <c r="D4" s="24">
        <v>2018</v>
      </c>
      <c r="G4" s="24" t="s">
        <v>122</v>
      </c>
      <c r="H4" s="186" t="s">
        <v>205</v>
      </c>
      <c r="I4" s="186" t="s">
        <v>206</v>
      </c>
      <c r="J4" s="186" t="s">
        <v>207</v>
      </c>
      <c r="K4" s="186" t="s">
        <v>208</v>
      </c>
    </row>
    <row r="5" spans="1:11">
      <c r="A5" s="169" t="s">
        <v>125</v>
      </c>
      <c r="B5" s="26">
        <f>('C'!C27-'C'!B27)/'C'!B27</f>
        <v>-5.1624713958810069E-2</v>
      </c>
      <c r="C5" s="26">
        <f>('C'!F27-'C'!E27)/'C'!E27</f>
        <v>-4.6454545454545457E-2</v>
      </c>
      <c r="D5" s="26">
        <f>('C'!I27-'C'!H27)/'C'!H27</f>
        <v>-4.5290671473636773E-2</v>
      </c>
      <c r="E5" s="26"/>
      <c r="G5" s="42">
        <f>(ROWS('C'!$A$5:$A$36)-ROW()+ROW('C'!$A$5)-0.5)/ROWS('C'!$A$5:$A$36)</f>
        <v>0.984375</v>
      </c>
      <c r="H5" s="48">
        <f>IF(AND(MAX(B5:D5)&lt;0,MIN(B5:D5)&lt;0),MAX(B5:D5),IF(AND(MAX(B5:D5)&gt;0,MIN(B5:D5)&gt;0),MIN(B5:D5),0))</f>
        <v>-4.5290671473636773E-2</v>
      </c>
      <c r="I5" s="48">
        <f t="shared" ref="I5:I36" si="0">IF(AND(MAX(B5:D5)&lt;0,MIN(B5:D5)&lt;0),MIN(B5:D5)-H5,IF(AND(MAX(B5:D5)&gt;0,MIN(B5:D5)&gt;0),MAX(B5:D5)-H5,0))</f>
        <v>-6.3340424851732954E-3</v>
      </c>
      <c r="J5" s="186">
        <f t="shared" ref="J5:J36" si="1">IF(AND(H5=0,I5=0),MIN(B5:D5),0)</f>
        <v>0</v>
      </c>
      <c r="K5" s="186">
        <f t="shared" ref="K5:K36" si="2">IF(AND(H5=0,I5=0),MAX(B5:D5),0)</f>
        <v>0</v>
      </c>
    </row>
    <row r="6" spans="1:11">
      <c r="A6" s="169" t="s">
        <v>126</v>
      </c>
      <c r="B6" s="26">
        <f>('C'!C23-'C'!B23)/'C'!B23</f>
        <v>-4.4696575413760799E-2</v>
      </c>
      <c r="C6" s="29">
        <f>('C'!F23-'C'!E23)/'C'!E23</f>
        <v>-3.2397160158697015E-2</v>
      </c>
      <c r="D6" s="29">
        <f>('C'!I23-'C'!H23)/'C'!H23</f>
        <v>-3.2799413735343383E-2</v>
      </c>
      <c r="E6" s="26"/>
      <c r="G6" s="42">
        <f>(ROWS('C'!$A$5:$A$36)-ROW()+ROW('C'!$A$5)-0.5)/ROWS('C'!$A$5:$A$36)</f>
        <v>0.953125</v>
      </c>
      <c r="H6" s="48">
        <f t="shared" ref="H6:H36" si="3">IF(AND(MAX(B6:D6)&lt;0,MIN(B6:D6)&lt;0),MAX(B6:D6),IF(AND(MAX(B6:D6)&gt;0,MIN(B6:D6)&gt;0),MIN(B6:D6),0))</f>
        <v>-3.2397160158697015E-2</v>
      </c>
      <c r="I6" s="48">
        <f t="shared" si="0"/>
        <v>-1.2299415255063784E-2</v>
      </c>
      <c r="J6" s="186">
        <f t="shared" si="1"/>
        <v>0</v>
      </c>
      <c r="K6" s="186">
        <f t="shared" si="2"/>
        <v>0</v>
      </c>
    </row>
    <row r="7" spans="1:11">
      <c r="A7" s="169" t="s">
        <v>135</v>
      </c>
      <c r="B7" s="26">
        <f>('C'!C31-'C'!B31)/'C'!B31</f>
        <v>-2.7844827586206898E-2</v>
      </c>
      <c r="C7" s="29">
        <f>('C'!F31-'C'!E31)/'C'!E31</f>
        <v>-2.3396880415944541E-2</v>
      </c>
      <c r="D7" s="29">
        <f>('C'!I31-'C'!H31)/'C'!H31</f>
        <v>-2.7664201826881254E-2</v>
      </c>
      <c r="E7" s="26"/>
      <c r="G7" s="42">
        <f>(ROWS('C'!$A$5:$A$36)-ROW()+ROW('C'!$A$5)-0.5)/ROWS('C'!$A$5:$A$36)</f>
        <v>0.921875</v>
      </c>
      <c r="H7" s="48">
        <f t="shared" si="3"/>
        <v>-2.3396880415944541E-2</v>
      </c>
      <c r="I7" s="48">
        <f t="shared" si="0"/>
        <v>-4.447947170262357E-3</v>
      </c>
      <c r="J7" s="186">
        <f t="shared" si="1"/>
        <v>0</v>
      </c>
      <c r="K7" s="186">
        <f t="shared" si="2"/>
        <v>0</v>
      </c>
    </row>
    <row r="8" spans="1:11">
      <c r="A8" s="170" t="s">
        <v>132</v>
      </c>
      <c r="B8" s="26">
        <f>('C'!C5-'C'!B5)/'C'!B5</f>
        <v>-2.6331360946745562E-2</v>
      </c>
      <c r="C8" s="26">
        <f>('C'!F5-'C'!E5)/'C'!E5</f>
        <v>-1.5922202797202797E-2</v>
      </c>
      <c r="D8" s="26">
        <f>('C'!I5-'C'!H5)/'C'!H5</f>
        <v>-2.6854455967656881E-2</v>
      </c>
      <c r="E8" s="26"/>
      <c r="G8" s="87">
        <f>(ROWS('C'!$A$5:$A$36)-ROW()+ROW('C'!$A$5)-0.5)/ROWS('C'!$A$5:$A$36)</f>
        <v>0.890625</v>
      </c>
      <c r="H8" s="48">
        <f t="shared" si="3"/>
        <v>-1.5922202797202797E-2</v>
      </c>
      <c r="I8" s="48">
        <f t="shared" si="0"/>
        <v>-1.0932253170454084E-2</v>
      </c>
      <c r="J8" s="186">
        <f t="shared" si="1"/>
        <v>0</v>
      </c>
      <c r="K8" s="186">
        <f t="shared" si="2"/>
        <v>0</v>
      </c>
    </row>
    <row r="9" spans="1:11">
      <c r="A9" s="169" t="s">
        <v>128</v>
      </c>
      <c r="B9" s="26">
        <f>('C'!C24-'C'!B24)/'C'!B24</f>
        <v>-3.0260223048327137E-2</v>
      </c>
      <c r="C9" s="29">
        <f>('C'!F24-'C'!E24)/'C'!E24</f>
        <v>-3.62152133580705E-2</v>
      </c>
      <c r="D9" s="29">
        <f>('C'!I24-'C'!H24)/'C'!H24</f>
        <v>-2.5642937010808796E-2</v>
      </c>
      <c r="E9" s="26"/>
      <c r="G9" s="42">
        <f>(ROWS('C'!$A$5:$A$36)-ROW()+ROW('C'!$A$5)-0.5)/ROWS('C'!$A$5:$A$36)</f>
        <v>0.859375</v>
      </c>
      <c r="H9" s="48">
        <f t="shared" si="3"/>
        <v>-2.5642937010808796E-2</v>
      </c>
      <c r="I9" s="48">
        <f t="shared" si="0"/>
        <v>-1.0572276347261704E-2</v>
      </c>
      <c r="J9" s="186">
        <f t="shared" si="1"/>
        <v>0</v>
      </c>
      <c r="K9" s="186">
        <f t="shared" si="2"/>
        <v>0</v>
      </c>
    </row>
    <row r="10" spans="1:11">
      <c r="A10" s="169" t="s">
        <v>127</v>
      </c>
      <c r="B10" s="26">
        <f>('C'!C9-'C'!B9)/'C'!B9</f>
        <v>-1.5481988287950785E-2</v>
      </c>
      <c r="C10" s="29">
        <f>('C'!F9-'C'!E9)/'C'!E9</f>
        <v>-1.9859316848853295E-2</v>
      </c>
      <c r="D10" s="29">
        <f>('C'!I9-'C'!H9)/'C'!H9</f>
        <v>-1.5525554484088717E-2</v>
      </c>
      <c r="E10" s="26"/>
      <c r="G10" s="42">
        <f>(ROWS('C'!$A$5:$A$36)-ROW()+ROW('C'!$A$5)-0.5)/ROWS('C'!$A$5:$A$36)</f>
        <v>0.828125</v>
      </c>
      <c r="H10" s="48">
        <f t="shared" si="3"/>
        <v>-1.5481988287950785E-2</v>
      </c>
      <c r="I10" s="48">
        <f t="shared" si="0"/>
        <v>-4.37732856090251E-3</v>
      </c>
      <c r="J10" s="186">
        <f t="shared" si="1"/>
        <v>0</v>
      </c>
      <c r="K10" s="186">
        <f t="shared" si="2"/>
        <v>0</v>
      </c>
    </row>
    <row r="11" spans="1:11">
      <c r="A11" s="169" t="s">
        <v>130</v>
      </c>
      <c r="B11" s="26">
        <f>('C'!C28-'C'!B28)/'C'!B28</f>
        <v>-1.7168834616405629E-2</v>
      </c>
      <c r="C11" s="29">
        <f>('C'!F28-'C'!E28)/'C'!E28</f>
        <v>-2.0463269358041034E-2</v>
      </c>
      <c r="D11" s="29">
        <f>('C'!I28-'C'!H28)/'C'!H28</f>
        <v>-1.1659726353361094E-2</v>
      </c>
      <c r="E11" s="26"/>
      <c r="G11" s="42">
        <f>(ROWS('C'!$A$5:$A$36)-ROW()+ROW('C'!$A$5)-0.5)/ROWS('C'!$A$5:$A$36)</f>
        <v>0.796875</v>
      </c>
      <c r="H11" s="48">
        <f t="shared" si="3"/>
        <v>-1.1659726353361094E-2</v>
      </c>
      <c r="I11" s="48">
        <f t="shared" si="0"/>
        <v>-8.8035430046799392E-3</v>
      </c>
      <c r="J11" s="186">
        <f t="shared" si="1"/>
        <v>0</v>
      </c>
      <c r="K11" s="186">
        <f t="shared" si="2"/>
        <v>0</v>
      </c>
    </row>
    <row r="12" spans="1:11">
      <c r="A12" s="169" t="s">
        <v>134</v>
      </c>
      <c r="B12" s="26">
        <f>('C'!C20-'C'!B20)/'C'!B20</f>
        <v>-1.6092345700046855E-2</v>
      </c>
      <c r="C12" s="29">
        <f>('C'!F20-'C'!E20)/'C'!E20</f>
        <v>-1.117867165575304E-2</v>
      </c>
      <c r="D12" s="29">
        <f>('C'!I20-'C'!H20)/'C'!H20</f>
        <v>-1.0966290226713084E-2</v>
      </c>
      <c r="E12" s="26"/>
      <c r="G12" s="42">
        <f>(ROWS('C'!$A$5:$A$36)-ROW()+ROW('C'!$A$5)-0.5)/ROWS('C'!$A$5:$A$36)</f>
        <v>0.765625</v>
      </c>
      <c r="H12" s="48">
        <f t="shared" si="3"/>
        <v>-1.0966290226713084E-2</v>
      </c>
      <c r="I12" s="48">
        <f t="shared" si="0"/>
        <v>-5.1260554733337706E-3</v>
      </c>
      <c r="J12" s="186">
        <f t="shared" si="1"/>
        <v>0</v>
      </c>
      <c r="K12" s="186">
        <f t="shared" si="2"/>
        <v>0</v>
      </c>
    </row>
    <row r="13" spans="1:11">
      <c r="A13" s="169" t="s">
        <v>131</v>
      </c>
      <c r="B13" s="26">
        <f>('C'!C34-'C'!B34)/'C'!B34</f>
        <v>-1.4037333333333334E-2</v>
      </c>
      <c r="C13" s="29">
        <f>('C'!F34-'C'!E34)/'C'!E34</f>
        <v>-1.2819148936170213E-2</v>
      </c>
      <c r="D13" s="29">
        <f>('C'!I34-'C'!H34)/'C'!H34</f>
        <v>-1.0558676985052475E-2</v>
      </c>
      <c r="E13" s="26"/>
      <c r="G13" s="42">
        <f>(ROWS('C'!$A$5:$A$36)-ROW()+ROW('C'!$A$5)-0.5)/ROWS('C'!$A$5:$A$36)</f>
        <v>0.734375</v>
      </c>
      <c r="H13" s="48">
        <f t="shared" si="3"/>
        <v>-1.0558676985052475E-2</v>
      </c>
      <c r="I13" s="48">
        <f t="shared" si="0"/>
        <v>-3.4786563482808591E-3</v>
      </c>
      <c r="J13" s="186">
        <f t="shared" si="1"/>
        <v>0</v>
      </c>
      <c r="K13" s="186">
        <f t="shared" si="2"/>
        <v>0</v>
      </c>
    </row>
    <row r="14" spans="1:11">
      <c r="A14" s="169" t="s">
        <v>142</v>
      </c>
      <c r="B14" s="26">
        <f>('C'!C6-'C'!B6)/'C'!B6</f>
        <v>-6.2206796597887026E-3</v>
      </c>
      <c r="C14" s="29">
        <f>('C'!F6-'C'!E6)/'C'!E6</f>
        <v>-3.2964094728800612E-3</v>
      </c>
      <c r="D14" s="29">
        <f>('C'!I6-'C'!H6)/'C'!H6</f>
        <v>-4.1725628179141014E-3</v>
      </c>
      <c r="E14" s="26"/>
      <c r="G14" s="42">
        <f>(ROWS('C'!$A$5:$A$36)-ROW()+ROW('C'!$A$5)-0.5)/ROWS('C'!$A$5:$A$36)</f>
        <v>0.703125</v>
      </c>
      <c r="H14" s="48">
        <f t="shared" si="3"/>
        <v>-3.2964094728800612E-3</v>
      </c>
      <c r="I14" s="48">
        <f t="shared" si="0"/>
        <v>-2.9242701869086414E-3</v>
      </c>
      <c r="J14" s="186">
        <f t="shared" si="1"/>
        <v>0</v>
      </c>
      <c r="K14" s="186">
        <f t="shared" si="2"/>
        <v>0</v>
      </c>
    </row>
    <row r="15" spans="1:11">
      <c r="A15" s="169" t="s">
        <v>136</v>
      </c>
      <c r="B15" s="26">
        <f>('C'!C30-'C'!B30)/'C'!B30</f>
        <v>-7.098576792106872E-3</v>
      </c>
      <c r="C15" s="29">
        <f>('C'!F30-'C'!E30)/'C'!E30</f>
        <v>-4.6513649800034775E-3</v>
      </c>
      <c r="D15" s="29">
        <f>('C'!I30-'C'!H30)/'C'!H30</f>
        <v>-1.3446690379109916E-3</v>
      </c>
      <c r="E15" s="26"/>
      <c r="G15" s="42">
        <f>(ROWS('C'!$A$5:$A$36)-ROW()+ROW('C'!$A$5)-0.5)/ROWS('C'!$A$5:$A$36)</f>
        <v>0.671875</v>
      </c>
      <c r="H15" s="48">
        <f t="shared" si="3"/>
        <v>-1.3446690379109916E-3</v>
      </c>
      <c r="I15" s="48">
        <f t="shared" si="0"/>
        <v>-5.7539077541958802E-3</v>
      </c>
      <c r="J15" s="186">
        <f t="shared" si="1"/>
        <v>0</v>
      </c>
      <c r="K15" s="186">
        <f t="shared" si="2"/>
        <v>0</v>
      </c>
    </row>
    <row r="16" spans="1:11">
      <c r="A16" s="169" t="s">
        <v>133</v>
      </c>
      <c r="B16" s="26">
        <f>('C'!C15-'C'!B15)/'C'!B15</f>
        <v>-4.6402151983860121E-3</v>
      </c>
      <c r="C16" s="29">
        <f>('C'!F15-'C'!E15)/'C'!E15</f>
        <v>-1.2523845860358642E-2</v>
      </c>
      <c r="D16" s="29">
        <f>('C'!I15-'C'!H15)/'C'!H15</f>
        <v>-1.0397958219113337E-3</v>
      </c>
      <c r="E16" s="26"/>
      <c r="G16" s="42">
        <f>(ROWS('C'!$A$5:$A$36)-ROW()+ROW('C'!$A$5)-0.5)/ROWS('C'!$A$5:$A$36)</f>
        <v>0.640625</v>
      </c>
      <c r="H16" s="48">
        <f t="shared" si="3"/>
        <v>-1.0397958219113337E-3</v>
      </c>
      <c r="I16" s="48">
        <f t="shared" si="0"/>
        <v>-1.1484050038447309E-2</v>
      </c>
      <c r="J16" s="186">
        <f t="shared" si="1"/>
        <v>0</v>
      </c>
      <c r="K16" s="186">
        <f t="shared" si="2"/>
        <v>0</v>
      </c>
    </row>
    <row r="17" spans="1:11">
      <c r="A17" s="169" t="s">
        <v>137</v>
      </c>
      <c r="B17" s="26">
        <f>('C'!C17-'C'!B17)/'C'!B17</f>
        <v>-2.7983435813778391E-3</v>
      </c>
      <c r="C17" s="29">
        <f>('C'!F17-'C'!E17)/'C'!E17</f>
        <v>-5.5767189158808465E-3</v>
      </c>
      <c r="D17" s="29">
        <f>('C'!I17-'C'!H17)/'C'!H17</f>
        <v>2.1204939503554946E-3</v>
      </c>
      <c r="E17" s="26"/>
      <c r="G17" s="42">
        <f>(ROWS('C'!$A$5:$A$36)-ROW()+ROW('C'!$A$5)-0.5)/ROWS('C'!$A$5:$A$36)</f>
        <v>0.609375</v>
      </c>
      <c r="H17" s="48">
        <f t="shared" si="3"/>
        <v>0</v>
      </c>
      <c r="I17" s="48">
        <f t="shared" si="0"/>
        <v>0</v>
      </c>
      <c r="J17" s="186">
        <f t="shared" si="1"/>
        <v>-5.5767189158808465E-3</v>
      </c>
      <c r="K17" s="186">
        <f t="shared" si="2"/>
        <v>2.1204939503554946E-3</v>
      </c>
    </row>
    <row r="18" spans="1:11">
      <c r="A18" s="169" t="s">
        <v>139</v>
      </c>
      <c r="B18" s="26">
        <f>('C'!C29-'C'!B29)/'C'!B29</f>
        <v>5.0417779798783606E-3</v>
      </c>
      <c r="C18" s="29">
        <f>('C'!F29-'C'!E29)/'C'!E29</f>
        <v>4.7672906181077867E-3</v>
      </c>
      <c r="D18" s="29">
        <f>('C'!I29-'C'!H29)/'C'!H29</f>
        <v>5.8889701333033357E-3</v>
      </c>
      <c r="E18" s="26"/>
      <c r="G18" s="42">
        <f>(ROWS('C'!$A$5:$A$36)-ROW()+ROW('C'!$A$5)-0.5)/ROWS('C'!$A$5:$A$36)</f>
        <v>0.578125</v>
      </c>
      <c r="H18" s="48">
        <f t="shared" si="3"/>
        <v>4.7672906181077867E-3</v>
      </c>
      <c r="I18" s="48">
        <f t="shared" si="0"/>
        <v>1.121679515195549E-3</v>
      </c>
      <c r="J18" s="186">
        <f t="shared" si="1"/>
        <v>0</v>
      </c>
      <c r="K18" s="186">
        <f t="shared" si="2"/>
        <v>0</v>
      </c>
    </row>
    <row r="19" spans="1:11">
      <c r="A19" s="169" t="s">
        <v>147</v>
      </c>
      <c r="B19" s="26">
        <f>('C'!C11-'C'!B11)/'C'!B11</f>
        <v>2.9895666131621187E-3</v>
      </c>
      <c r="C19" s="29">
        <f>('C'!F11-'C'!E11)/'C'!E11</f>
        <v>3.9812332439678284E-3</v>
      </c>
      <c r="D19" s="29">
        <f>('C'!I11-'C'!H11)/'C'!H11</f>
        <v>6.579743262316016E-3</v>
      </c>
      <c r="E19" s="26"/>
      <c r="G19" s="42">
        <f>(ROWS('C'!$A$5:$A$36)-ROW()+ROW('C'!$A$5)-0.5)/ROWS('C'!$A$5:$A$36)</f>
        <v>0.546875</v>
      </c>
      <c r="H19" s="48">
        <f t="shared" si="3"/>
        <v>2.9895666131621187E-3</v>
      </c>
      <c r="I19" s="48">
        <f t="shared" si="0"/>
        <v>3.5901766491538973E-3</v>
      </c>
      <c r="J19" s="186">
        <f t="shared" si="1"/>
        <v>0</v>
      </c>
      <c r="K19" s="186">
        <f t="shared" si="2"/>
        <v>0</v>
      </c>
    </row>
    <row r="20" spans="1:11">
      <c r="A20" s="170" t="s">
        <v>141</v>
      </c>
      <c r="B20" s="26">
        <f>('C'!C18-'C'!B18)/'C'!B18</f>
        <v>4.576998892879324E-3</v>
      </c>
      <c r="C20" s="29">
        <f>('C'!F18-'C'!E18)/'C'!E18</f>
        <v>-2.2457661344605691E-2</v>
      </c>
      <c r="D20" s="29">
        <f>('C'!I18-'C'!H18)/'C'!H18</f>
        <v>7.007071603344895E-3</v>
      </c>
      <c r="E20" s="26"/>
      <c r="G20" s="42">
        <f>(ROWS('C'!$A$5:$A$36)-ROW()+ROW('C'!$A$5)-0.5)/ROWS('C'!$A$5:$A$36)</f>
        <v>0.515625</v>
      </c>
      <c r="H20" s="48">
        <f t="shared" si="3"/>
        <v>0</v>
      </c>
      <c r="I20" s="48">
        <f t="shared" si="0"/>
        <v>0</v>
      </c>
      <c r="J20" s="186">
        <f t="shared" si="1"/>
        <v>-2.2457661344605691E-2</v>
      </c>
      <c r="K20" s="186">
        <f t="shared" si="2"/>
        <v>7.007071603344895E-3</v>
      </c>
    </row>
    <row r="21" spans="1:11">
      <c r="A21" s="170" t="s">
        <v>138</v>
      </c>
      <c r="B21" s="26">
        <f>('C'!C36-'C'!B36)/'C'!B36</f>
        <v>2.9589740742796871E-3</v>
      </c>
      <c r="C21" s="26">
        <f>('C'!F36-'C'!E36)/'C'!E36</f>
        <v>-1.9965804423363299E-3</v>
      </c>
      <c r="D21" s="26">
        <f>('C'!I36-'C'!H36)/'C'!H36</f>
        <v>7.5656088722960363E-3</v>
      </c>
      <c r="E21" s="26"/>
      <c r="G21" s="42">
        <f>(ROWS('C'!$A$5:$A$36)-ROW()+ROW('C'!$A$5)-0.5)/ROWS('C'!$A$5:$A$36)</f>
        <v>0.484375</v>
      </c>
      <c r="H21" s="48">
        <f t="shared" si="3"/>
        <v>0</v>
      </c>
      <c r="I21" s="48">
        <f t="shared" si="0"/>
        <v>0</v>
      </c>
      <c r="J21" s="186">
        <f t="shared" si="1"/>
        <v>-1.9965804423363299E-3</v>
      </c>
      <c r="K21" s="186">
        <f t="shared" si="2"/>
        <v>7.5656088722960363E-3</v>
      </c>
    </row>
    <row r="22" spans="1:11">
      <c r="A22" s="169" t="s">
        <v>146</v>
      </c>
      <c r="B22" s="26">
        <f>('C'!C13-'C'!B13)/'C'!B13</f>
        <v>5.8265139116202942E-3</v>
      </c>
      <c r="C22" s="29">
        <f>('C'!F13-'C'!E13)/'C'!E13</f>
        <v>6.142365097588978E-3</v>
      </c>
      <c r="D22" s="29">
        <f>('C'!I13-'C'!H13)/'C'!H13</f>
        <v>7.8545633617859486E-3</v>
      </c>
      <c r="E22" s="26"/>
      <c r="G22" s="42">
        <f>(ROWS('C'!$A$5:$A$36)-ROW()+ROW('C'!$A$5)-0.5)/ROWS('C'!$A$5:$A$36)</f>
        <v>0.453125</v>
      </c>
      <c r="H22" s="48">
        <f t="shared" si="3"/>
        <v>5.8265139116202942E-3</v>
      </c>
      <c r="I22" s="48">
        <f t="shared" si="0"/>
        <v>2.0280494501656544E-3</v>
      </c>
      <c r="J22" s="186">
        <f t="shared" si="1"/>
        <v>0</v>
      </c>
      <c r="K22" s="186">
        <f t="shared" si="2"/>
        <v>0</v>
      </c>
    </row>
    <row r="23" spans="1:11">
      <c r="A23" s="169" t="s">
        <v>144</v>
      </c>
      <c r="B23" s="26">
        <f>('C'!C7-'C'!B7)/'C'!B7</f>
        <v>3.4328870580157913E-3</v>
      </c>
      <c r="C23" s="29">
        <f>('C'!F7-'C'!E7)/'C'!E7</f>
        <v>2.9239766081871346E-4</v>
      </c>
      <c r="D23" s="29">
        <f>('C'!I7-'C'!H7)/'C'!H7</f>
        <v>9.4277835229231305E-3</v>
      </c>
      <c r="E23" s="26"/>
      <c r="G23" s="42">
        <f>(ROWS('C'!$A$5:$A$36)-ROW()+ROW('C'!$A$5)-0.5)/ROWS('C'!$A$5:$A$36)</f>
        <v>0.421875</v>
      </c>
      <c r="H23" s="48">
        <f t="shared" si="3"/>
        <v>2.9239766081871346E-4</v>
      </c>
      <c r="I23" s="48">
        <f t="shared" si="0"/>
        <v>9.1353858621044167E-3</v>
      </c>
      <c r="J23" s="186">
        <f t="shared" si="1"/>
        <v>0</v>
      </c>
      <c r="K23" s="186">
        <f t="shared" si="2"/>
        <v>0</v>
      </c>
    </row>
    <row r="24" spans="1:11">
      <c r="A24" s="169" t="s">
        <v>145</v>
      </c>
      <c r="B24" s="26">
        <f>('C'!C12-'C'!B12)/'C'!B12</f>
        <v>1.2457004114116139E-2</v>
      </c>
      <c r="C24" s="29">
        <f>('C'!F12-'C'!E12)/'C'!E12</f>
        <v>1.0718848766054737E-2</v>
      </c>
      <c r="D24" s="29">
        <f>('C'!I12-'C'!H12)/'C'!H12</f>
        <v>9.5865546218487398E-3</v>
      </c>
      <c r="E24" s="26"/>
      <c r="G24" s="42">
        <f>(ROWS('C'!$A$5:$A$36)-ROW()+ROW('C'!$A$5)-0.5)/ROWS('C'!$A$5:$A$36)</f>
        <v>0.390625</v>
      </c>
      <c r="H24" s="48">
        <f t="shared" si="3"/>
        <v>9.5865546218487398E-3</v>
      </c>
      <c r="I24" s="48">
        <f t="shared" si="0"/>
        <v>2.8704494922673993E-3</v>
      </c>
      <c r="J24" s="186">
        <f t="shared" si="1"/>
        <v>0</v>
      </c>
      <c r="K24" s="186">
        <f t="shared" si="2"/>
        <v>0</v>
      </c>
    </row>
    <row r="25" spans="1:11">
      <c r="A25" s="169" t="s">
        <v>140</v>
      </c>
      <c r="B25" s="26">
        <f>('C'!C16-'C'!B16)/'C'!B16</f>
        <v>6.8329602387805135E-3</v>
      </c>
      <c r="C25" s="29">
        <f>('C'!F16-'C'!E16)/'C'!E16</f>
        <v>4.3900379907133814E-3</v>
      </c>
      <c r="D25" s="29">
        <f>('C'!I16-'C'!H16)/'C'!H16</f>
        <v>1.1852474519281286E-2</v>
      </c>
      <c r="E25" s="26"/>
      <c r="G25" s="42">
        <f>(ROWS('C'!$A$5:$A$36)-ROW()+ROW('C'!$A$5)-0.5)/ROWS('C'!$A$5:$A$36)</f>
        <v>0.359375</v>
      </c>
      <c r="H25" s="48">
        <f t="shared" si="3"/>
        <v>4.3900379907133814E-3</v>
      </c>
      <c r="I25" s="48">
        <f t="shared" si="0"/>
        <v>7.462436528567905E-3</v>
      </c>
      <c r="J25" s="186">
        <f t="shared" si="1"/>
        <v>0</v>
      </c>
      <c r="K25" s="186">
        <f t="shared" si="2"/>
        <v>0</v>
      </c>
    </row>
    <row r="26" spans="1:11">
      <c r="A26" s="169" t="s">
        <v>149</v>
      </c>
      <c r="B26" s="26">
        <f>('C'!C26-'C'!B26)/'C'!B26</f>
        <v>9.4434131824744395E-3</v>
      </c>
      <c r="C26" s="29">
        <f>('C'!F26-'C'!E26)/'C'!E26</f>
        <v>1.197787975055889E-2</v>
      </c>
      <c r="D26" s="29">
        <f>('C'!I26-'C'!H26)/'C'!H26</f>
        <v>1.2358163325298372E-2</v>
      </c>
      <c r="E26" s="26"/>
      <c r="G26" s="42">
        <f>(ROWS('C'!$A$5:$A$36)-ROW()+ROW('C'!$A$5)-0.5)/ROWS('C'!$A$5:$A$36)</f>
        <v>0.328125</v>
      </c>
      <c r="H26" s="48">
        <f t="shared" si="3"/>
        <v>9.4434131824744395E-3</v>
      </c>
      <c r="I26" s="48">
        <f t="shared" si="0"/>
        <v>2.9147501428239322E-3</v>
      </c>
      <c r="J26" s="186">
        <f t="shared" si="1"/>
        <v>0</v>
      </c>
      <c r="K26" s="186">
        <f t="shared" si="2"/>
        <v>0</v>
      </c>
    </row>
    <row r="27" spans="1:11">
      <c r="A27" s="169" t="s">
        <v>129</v>
      </c>
      <c r="B27" s="26">
        <f>('C'!C22-'C'!B22)/'C'!B22</f>
        <v>8.5091976074935117E-3</v>
      </c>
      <c r="C27" s="29">
        <f>('C'!F22-'C'!E22)/'C'!E22</f>
        <v>-1.2432012432012432E-3</v>
      </c>
      <c r="D27" s="29">
        <f>('C'!I22-'C'!H22)/'C'!H22</f>
        <v>1.2458944602583753E-2</v>
      </c>
      <c r="E27" s="26"/>
      <c r="G27" s="42">
        <f>(ROWS('C'!$A$5:$A$36)-ROW()+ROW('C'!$A$5)-0.5)/ROWS('C'!$A$5:$A$36)</f>
        <v>0.296875</v>
      </c>
      <c r="H27" s="48">
        <f t="shared" si="3"/>
        <v>0</v>
      </c>
      <c r="I27" s="48">
        <f t="shared" si="0"/>
        <v>0</v>
      </c>
      <c r="J27" s="186">
        <f t="shared" si="1"/>
        <v>-1.2432012432012432E-3</v>
      </c>
      <c r="K27" s="186">
        <f t="shared" si="2"/>
        <v>1.2458944602583753E-2</v>
      </c>
    </row>
    <row r="28" spans="1:11">
      <c r="A28" s="169" t="s">
        <v>150</v>
      </c>
      <c r="B28" s="26">
        <f>('C'!C32-'C'!B32)/'C'!B32</f>
        <v>1.0865119587445541E-2</v>
      </c>
      <c r="C28" s="29">
        <f>('C'!F32-'C'!E32)/'C'!E32</f>
        <v>8.8835640752573664E-3</v>
      </c>
      <c r="D28" s="29">
        <f>('C'!I32-'C'!H32)/'C'!H32</f>
        <v>1.5859617947578855E-2</v>
      </c>
      <c r="E28" s="26"/>
      <c r="G28" s="42">
        <f>(ROWS('C'!$A$5:$A$36)-ROW()+ROW('C'!$A$5)-0.5)/ROWS('C'!$A$5:$A$36)</f>
        <v>0.265625</v>
      </c>
      <c r="H28" s="48">
        <f t="shared" si="3"/>
        <v>8.8835640752573664E-3</v>
      </c>
      <c r="I28" s="48">
        <f t="shared" si="0"/>
        <v>6.9760538723214888E-3</v>
      </c>
      <c r="J28" s="186">
        <f t="shared" si="1"/>
        <v>0</v>
      </c>
      <c r="K28" s="186">
        <f t="shared" si="2"/>
        <v>0</v>
      </c>
    </row>
    <row r="29" spans="1:11">
      <c r="A29" s="169" t="s">
        <v>148</v>
      </c>
      <c r="B29" s="26">
        <f>('C'!C8-'C'!B8)/'C'!B8</f>
        <v>1.1936187306323884E-3</v>
      </c>
      <c r="C29" s="29">
        <f>('C'!F8-'C'!E8)/'C'!E8</f>
        <v>9.676304573205851E-3</v>
      </c>
      <c r="D29" s="29">
        <f>('C'!I8-'C'!H8)/'C'!H8</f>
        <v>1.6995130999304428E-2</v>
      </c>
      <c r="E29" s="26"/>
      <c r="G29" s="42">
        <f>(ROWS('C'!$A$5:$A$36)-ROW()+ROW('C'!$A$5)-0.5)/ROWS('C'!$A$5:$A$36)</f>
        <v>0.234375</v>
      </c>
      <c r="H29" s="48">
        <f t="shared" si="3"/>
        <v>1.1936187306323884E-3</v>
      </c>
      <c r="I29" s="48">
        <f t="shared" si="0"/>
        <v>1.580151226867204E-2</v>
      </c>
      <c r="J29" s="186">
        <f t="shared" si="1"/>
        <v>0</v>
      </c>
      <c r="K29" s="186">
        <f t="shared" si="2"/>
        <v>0</v>
      </c>
    </row>
    <row r="30" spans="1:11">
      <c r="A30" s="169" t="s">
        <v>155</v>
      </c>
      <c r="B30" s="26">
        <f>('C'!C21-'C'!B21)/'C'!B21</f>
        <v>1.476755937342092E-2</v>
      </c>
      <c r="C30" s="29">
        <f>('C'!F21-'C'!E21)/'C'!E21</f>
        <v>2.0162519045200611E-2</v>
      </c>
      <c r="D30" s="29">
        <f>('C'!I21-'C'!H21)/'C'!H21</f>
        <v>1.742802303262956E-2</v>
      </c>
      <c r="E30" s="26"/>
      <c r="G30" s="42">
        <f>(ROWS('C'!$A$5:$A$36)-ROW()+ROW('C'!$A$5)-0.5)/ROWS('C'!$A$5:$A$36)</f>
        <v>0.203125</v>
      </c>
      <c r="H30" s="48">
        <f t="shared" si="3"/>
        <v>1.476755937342092E-2</v>
      </c>
      <c r="I30" s="48">
        <f t="shared" si="0"/>
        <v>5.3949596717796904E-3</v>
      </c>
      <c r="J30" s="186">
        <f t="shared" si="1"/>
        <v>0</v>
      </c>
      <c r="K30" s="186">
        <f t="shared" si="2"/>
        <v>0</v>
      </c>
    </row>
    <row r="31" spans="1:11">
      <c r="A31" s="169" t="s">
        <v>143</v>
      </c>
      <c r="B31" s="26">
        <f>('C'!C19-'C'!B19)/'C'!B19</f>
        <v>1.7263075747475896E-2</v>
      </c>
      <c r="C31" s="29">
        <f>('C'!F19-'C'!E19)/'C'!E19</f>
        <v>1.4790183891018003E-2</v>
      </c>
      <c r="D31" s="29">
        <f>('C'!I19-'C'!H19)/'C'!H19</f>
        <v>1.7921169840839066E-2</v>
      </c>
      <c r="E31" s="26"/>
      <c r="G31" s="42">
        <f>(ROWS('C'!$A$5:$A$36)-ROW()+ROW('C'!$A$5)-0.5)/ROWS('C'!$A$5:$A$36)</f>
        <v>0.171875</v>
      </c>
      <c r="H31" s="48">
        <f t="shared" si="3"/>
        <v>1.4790183891018003E-2</v>
      </c>
      <c r="I31" s="48">
        <f t="shared" si="0"/>
        <v>3.1309859498210631E-3</v>
      </c>
      <c r="J31" s="186">
        <f t="shared" si="1"/>
        <v>0</v>
      </c>
      <c r="K31" s="186">
        <f t="shared" si="2"/>
        <v>0</v>
      </c>
    </row>
    <row r="32" spans="1:11">
      <c r="A32" s="169" t="s">
        <v>154</v>
      </c>
      <c r="B32" s="26">
        <f>('C'!C25-'C'!B25)/'C'!B25</f>
        <v>2.0891897858562072E-2</v>
      </c>
      <c r="C32" s="29">
        <f>('C'!F25-'C'!E25)/'C'!E25</f>
        <v>2.0104573238088223E-2</v>
      </c>
      <c r="D32" s="29">
        <f>('C'!I25-'C'!H25)/'C'!H25</f>
        <v>2.448255470136014E-2</v>
      </c>
      <c r="E32" s="26"/>
      <c r="G32" s="42">
        <f>(ROWS('C'!$A$5:$A$36)-ROW()+ROW('C'!$A$5)-0.5)/ROWS('C'!$A$5:$A$36)</f>
        <v>0.140625</v>
      </c>
      <c r="H32" s="48">
        <f t="shared" si="3"/>
        <v>2.0104573238088223E-2</v>
      </c>
      <c r="I32" s="48">
        <f t="shared" si="0"/>
        <v>4.3779814632719169E-3</v>
      </c>
      <c r="J32" s="186">
        <f t="shared" si="1"/>
        <v>0</v>
      </c>
      <c r="K32" s="186">
        <f t="shared" si="2"/>
        <v>0</v>
      </c>
    </row>
    <row r="33" spans="1:11">
      <c r="A33" s="169" t="s">
        <v>151</v>
      </c>
      <c r="B33" s="26">
        <f>('C'!C33-'C'!B33)/'C'!B33</f>
        <v>2.4008199306212553E-2</v>
      </c>
      <c r="C33" s="29">
        <f>('C'!F33-'C'!E33)/'C'!E33</f>
        <v>2.5319797592482006E-2</v>
      </c>
      <c r="D33" s="29">
        <f>('C'!I33-'C'!H33)/'C'!H33</f>
        <v>2.6575136355087455E-2</v>
      </c>
      <c r="E33" s="26"/>
      <c r="G33" s="42">
        <f>(ROWS('C'!$A$5:$A$36)-ROW()+ROW('C'!$A$5)-0.5)/ROWS('C'!$A$5:$A$36)</f>
        <v>0.109375</v>
      </c>
      <c r="H33" s="48">
        <f t="shared" si="3"/>
        <v>2.4008199306212553E-2</v>
      </c>
      <c r="I33" s="48">
        <f t="shared" si="0"/>
        <v>2.5669370488749024E-3</v>
      </c>
      <c r="J33" s="186">
        <f t="shared" si="1"/>
        <v>0</v>
      </c>
      <c r="K33" s="186">
        <f t="shared" si="2"/>
        <v>0</v>
      </c>
    </row>
    <row r="34" spans="1:11">
      <c r="A34" s="169" t="s">
        <v>152</v>
      </c>
      <c r="B34" s="26">
        <f>('C'!C14-'C'!B14)/'C'!B14</f>
        <v>2.8240654640133905E-2</v>
      </c>
      <c r="C34" s="29">
        <f>('C'!F14-'C'!E14)/'C'!E14</f>
        <v>2.3527235734763709E-2</v>
      </c>
      <c r="D34" s="29">
        <f>('C'!I14-'C'!H14)/'C'!H14</f>
        <v>2.8819348287639619E-2</v>
      </c>
      <c r="E34" s="26"/>
      <c r="G34" s="42">
        <f>(ROWS('C'!$A$5:$A$36)-ROW()+ROW('C'!$A$5)-0.5)/ROWS('C'!$A$5:$A$36)</f>
        <v>7.8125E-2</v>
      </c>
      <c r="H34" s="48">
        <f t="shared" si="3"/>
        <v>2.3527235734763709E-2</v>
      </c>
      <c r="I34" s="48">
        <f t="shared" si="0"/>
        <v>5.2921125528759098E-3</v>
      </c>
      <c r="J34" s="186">
        <f t="shared" si="1"/>
        <v>0</v>
      </c>
      <c r="K34" s="186">
        <f t="shared" si="2"/>
        <v>0</v>
      </c>
    </row>
    <row r="35" spans="1:11">
      <c r="A35" s="169" t="s">
        <v>153</v>
      </c>
      <c r="B35" s="26">
        <f>('C'!C10-'C'!B10)/'C'!B10</f>
        <v>2.5374878286270691E-2</v>
      </c>
      <c r="C35" s="29">
        <f>('C'!F10-'C'!E10)/'C'!E10</f>
        <v>2.0719144800777453E-2</v>
      </c>
      <c r="D35" s="29">
        <f>('C'!I10-'C'!H10)/'C'!H10</f>
        <v>2.9124513618677041E-2</v>
      </c>
      <c r="E35" s="26"/>
      <c r="G35" s="42">
        <f>(ROWS('C'!$A$5:$A$36)-ROW()+ROW('C'!$A$5)-0.5)/ROWS('C'!$A$5:$A$36)</f>
        <v>4.6875E-2</v>
      </c>
      <c r="H35" s="48">
        <f t="shared" si="3"/>
        <v>2.0719144800777453E-2</v>
      </c>
      <c r="I35" s="48">
        <f t="shared" si="0"/>
        <v>8.4053688178995882E-3</v>
      </c>
      <c r="J35" s="186">
        <f t="shared" si="1"/>
        <v>0</v>
      </c>
      <c r="K35" s="186">
        <f t="shared" si="2"/>
        <v>0</v>
      </c>
    </row>
    <row r="36" spans="1:11">
      <c r="A36" s="171" t="s">
        <v>156</v>
      </c>
      <c r="B36" s="26">
        <f>('C'!C35-'C'!B35)/'C'!B35</f>
        <v>3.2873358557756513E-2</v>
      </c>
      <c r="C36" s="31">
        <f>('C'!F35-'C'!E35)/'C'!E35</f>
        <v>3.8913067737975669E-2</v>
      </c>
      <c r="D36" s="31">
        <f>('C'!I35-'C'!H35)/'C'!H35</f>
        <v>3.9212386401884888E-2</v>
      </c>
      <c r="E36" s="26"/>
      <c r="G36" s="42">
        <f>(ROWS('C'!$A$5:$A$36)-ROW()+ROW('C'!$A$5)-0.5)/ROWS('C'!$A$5:$A$36)</f>
        <v>1.5625E-2</v>
      </c>
      <c r="H36" s="48">
        <f t="shared" si="3"/>
        <v>3.2873358557756513E-2</v>
      </c>
      <c r="I36" s="48">
        <f t="shared" si="0"/>
        <v>6.3390278441283754E-3</v>
      </c>
      <c r="J36" s="186">
        <f t="shared" si="1"/>
        <v>0</v>
      </c>
      <c r="K36" s="186">
        <f t="shared" si="2"/>
        <v>0</v>
      </c>
    </row>
    <row r="37" spans="1:11">
      <c r="A37" s="163">
        <v>2016</v>
      </c>
      <c r="B37" s="163">
        <v>2017</v>
      </c>
      <c r="C37" s="163">
        <v>2018</v>
      </c>
    </row>
  </sheetData>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workbookViewId="0"/>
  </sheetViews>
  <sheetFormatPr defaultColWidth="9.140625" defaultRowHeight="12.75"/>
  <cols>
    <col min="1" max="1" width="30.140625" style="121" customWidth="1"/>
    <col min="2" max="3" width="10.140625" style="121" bestFit="1" customWidth="1"/>
    <col min="4" max="4" width="9" style="121" customWidth="1"/>
    <col min="5" max="5" width="11" style="121" customWidth="1"/>
    <col min="6" max="6" width="10.28515625" style="121" bestFit="1" customWidth="1"/>
    <col min="7" max="7" width="9.140625" style="121"/>
    <col min="8" max="9" width="10.28515625" style="121" bestFit="1" customWidth="1"/>
    <col min="10" max="10" width="9.140625" style="121"/>
    <col min="11" max="12" width="10.140625" style="121" bestFit="1" customWidth="1"/>
    <col min="13" max="13" width="3.140625" style="121" customWidth="1"/>
    <col min="14" max="15" width="10.28515625" style="121" bestFit="1" customWidth="1"/>
    <col min="16" max="16" width="9.140625" style="121"/>
    <col min="17" max="18" width="10.140625" style="121" bestFit="1" customWidth="1"/>
    <col min="19" max="19" width="3.140625" style="121" customWidth="1"/>
    <col min="20" max="21" width="10.28515625" style="121" bestFit="1" customWidth="1"/>
    <col min="22" max="22" width="9.140625" style="121"/>
    <col min="23" max="24" width="10.140625" style="121" bestFit="1" customWidth="1"/>
    <col min="25" max="25" width="3.140625" style="121" customWidth="1"/>
    <col min="26" max="27" width="10.28515625" style="121" bestFit="1" customWidth="1"/>
    <col min="28" max="16384" width="9.140625" style="121"/>
  </cols>
  <sheetData>
    <row r="1" spans="1:27" ht="18" customHeight="1">
      <c r="A1" s="191" t="s">
        <v>230</v>
      </c>
      <c r="B1" s="191"/>
      <c r="C1" s="191"/>
      <c r="D1" s="191"/>
      <c r="E1" s="191"/>
      <c r="F1" s="191"/>
      <c r="G1" s="191"/>
      <c r="H1" s="191"/>
      <c r="I1" s="191"/>
      <c r="J1" s="191"/>
      <c r="K1" s="191"/>
      <c r="L1" s="191"/>
      <c r="M1" s="191"/>
      <c r="N1" s="191"/>
      <c r="O1" s="191"/>
      <c r="P1" s="191"/>
      <c r="Q1" s="283" t="s">
        <v>159</v>
      </c>
      <c r="R1" s="283"/>
    </row>
    <row r="2" spans="1:27" ht="15" customHeight="1">
      <c r="A2" s="1"/>
    </row>
    <row r="3" spans="1:27">
      <c r="B3" s="293">
        <v>2016</v>
      </c>
      <c r="C3" s="293"/>
      <c r="D3" s="115"/>
      <c r="E3" s="293">
        <v>2017</v>
      </c>
      <c r="F3" s="293"/>
      <c r="G3" s="115"/>
      <c r="H3" s="293">
        <v>2018</v>
      </c>
      <c r="I3" s="293"/>
      <c r="K3" s="293" t="s">
        <v>111</v>
      </c>
      <c r="L3" s="293"/>
      <c r="M3" s="129"/>
      <c r="N3" s="293" t="s">
        <v>110</v>
      </c>
      <c r="O3" s="293"/>
      <c r="P3" s="129"/>
      <c r="Q3" s="293" t="s">
        <v>113</v>
      </c>
      <c r="R3" s="293"/>
      <c r="S3" s="129"/>
      <c r="T3" s="293" t="s">
        <v>112</v>
      </c>
      <c r="U3" s="293"/>
      <c r="V3" s="129"/>
      <c r="W3" s="293" t="s">
        <v>115</v>
      </c>
      <c r="X3" s="293"/>
      <c r="Y3" s="129"/>
      <c r="Z3" s="293" t="s">
        <v>114</v>
      </c>
      <c r="AA3" s="293"/>
    </row>
    <row r="4" spans="1:27" ht="15" customHeight="1">
      <c r="A4" s="24" t="s">
        <v>160</v>
      </c>
      <c r="B4" s="113" t="s">
        <v>124</v>
      </c>
      <c r="C4" s="113" t="s">
        <v>117</v>
      </c>
      <c r="D4" s="113"/>
      <c r="E4" s="113" t="s">
        <v>124</v>
      </c>
      <c r="F4" s="113" t="s">
        <v>117</v>
      </c>
      <c r="G4" s="113"/>
      <c r="H4" s="113" t="s">
        <v>124</v>
      </c>
      <c r="I4" s="113" t="s">
        <v>117</v>
      </c>
      <c r="J4" s="134"/>
      <c r="K4" s="113" t="s">
        <v>124</v>
      </c>
      <c r="L4" s="113" t="s">
        <v>117</v>
      </c>
      <c r="M4" s="134"/>
      <c r="N4" s="113" t="s">
        <v>124</v>
      </c>
      <c r="O4" s="113" t="s">
        <v>117</v>
      </c>
      <c r="P4" s="134"/>
      <c r="Q4" s="113" t="s">
        <v>124</v>
      </c>
      <c r="R4" s="113" t="s">
        <v>117</v>
      </c>
      <c r="S4" s="134"/>
      <c r="T4" s="113" t="s">
        <v>124</v>
      </c>
      <c r="U4" s="113" t="s">
        <v>117</v>
      </c>
      <c r="V4" s="134"/>
      <c r="W4" s="113" t="s">
        <v>124</v>
      </c>
      <c r="X4" s="113" t="s">
        <v>117</v>
      </c>
      <c r="Y4" s="134"/>
      <c r="Z4" s="113" t="s">
        <v>124</v>
      </c>
      <c r="AA4" s="113" t="s">
        <v>117</v>
      </c>
    </row>
    <row r="5" spans="1:27">
      <c r="A5" s="85" t="s">
        <v>163</v>
      </c>
      <c r="B5" s="131">
        <v>1872642</v>
      </c>
      <c r="C5" s="222">
        <v>1879780</v>
      </c>
      <c r="D5" s="165"/>
      <c r="E5" s="89">
        <v>1884644</v>
      </c>
      <c r="F5" s="222">
        <v>1891052</v>
      </c>
      <c r="G5" s="165"/>
      <c r="H5" s="131">
        <v>1894973</v>
      </c>
      <c r="I5" s="131">
        <v>1902973</v>
      </c>
      <c r="J5" s="130"/>
      <c r="K5" s="222">
        <v>963358</v>
      </c>
      <c r="L5" s="222">
        <v>960955</v>
      </c>
      <c r="M5" s="167"/>
      <c r="N5" s="131">
        <v>909284</v>
      </c>
      <c r="O5" s="131">
        <v>918825</v>
      </c>
      <c r="P5" s="167"/>
      <c r="Q5" s="222">
        <v>967501</v>
      </c>
      <c r="R5" s="222">
        <v>969168</v>
      </c>
      <c r="S5" s="167"/>
      <c r="T5" s="89">
        <v>917143</v>
      </c>
      <c r="U5" s="89">
        <v>921884</v>
      </c>
      <c r="V5" s="167"/>
      <c r="W5" s="131">
        <v>971586</v>
      </c>
      <c r="X5" s="131">
        <v>974935</v>
      </c>
      <c r="Y5" s="167"/>
      <c r="Z5" s="131">
        <v>923387</v>
      </c>
      <c r="AA5" s="131">
        <v>928038</v>
      </c>
    </row>
    <row r="6" spans="1:27">
      <c r="A6" s="85" t="s">
        <v>164</v>
      </c>
      <c r="B6" s="131">
        <v>1960470</v>
      </c>
      <c r="C6" s="222">
        <v>1977235</v>
      </c>
      <c r="D6" s="165"/>
      <c r="E6" s="89">
        <v>1961709</v>
      </c>
      <c r="F6" s="222">
        <v>1971529</v>
      </c>
      <c r="G6" s="165"/>
      <c r="H6" s="131">
        <v>1959405</v>
      </c>
      <c r="I6" s="131">
        <v>1983226</v>
      </c>
      <c r="J6" s="130"/>
      <c r="K6" s="222">
        <v>1013349</v>
      </c>
      <c r="L6" s="222">
        <v>1011457</v>
      </c>
      <c r="M6" s="167"/>
      <c r="N6" s="131">
        <v>947121</v>
      </c>
      <c r="O6" s="131">
        <v>965778</v>
      </c>
      <c r="P6" s="167"/>
      <c r="Q6" s="222">
        <v>1013545</v>
      </c>
      <c r="R6" s="222">
        <v>1009594</v>
      </c>
      <c r="S6" s="167"/>
      <c r="T6" s="89">
        <v>948164</v>
      </c>
      <c r="U6" s="89">
        <v>961935</v>
      </c>
      <c r="V6" s="167"/>
      <c r="W6" s="131">
        <v>1011537</v>
      </c>
      <c r="X6" s="131">
        <v>1015212</v>
      </c>
      <c r="Y6" s="167"/>
      <c r="Z6" s="131">
        <v>947868</v>
      </c>
      <c r="AA6" s="131">
        <v>968014</v>
      </c>
    </row>
    <row r="7" spans="1:27">
      <c r="A7" s="85" t="s">
        <v>165</v>
      </c>
      <c r="B7" s="131">
        <v>465834</v>
      </c>
      <c r="C7" s="222">
        <v>466403</v>
      </c>
      <c r="D7" s="165"/>
      <c r="E7" s="89">
        <v>467115</v>
      </c>
      <c r="F7" s="222">
        <v>466020</v>
      </c>
      <c r="G7" s="165"/>
      <c r="H7" s="131">
        <v>467717</v>
      </c>
      <c r="I7" s="131">
        <v>470667</v>
      </c>
      <c r="J7" s="130"/>
      <c r="K7" s="222">
        <v>238657</v>
      </c>
      <c r="L7" s="222">
        <v>237262</v>
      </c>
      <c r="M7" s="167"/>
      <c r="N7" s="131">
        <v>227177</v>
      </c>
      <c r="O7" s="131">
        <v>229141</v>
      </c>
      <c r="P7" s="167"/>
      <c r="Q7" s="222">
        <v>239230</v>
      </c>
      <c r="R7" s="222">
        <v>237328</v>
      </c>
      <c r="S7" s="167"/>
      <c r="T7" s="89">
        <v>227885</v>
      </c>
      <c r="U7" s="89">
        <v>228692</v>
      </c>
      <c r="V7" s="167"/>
      <c r="W7" s="131">
        <v>239662</v>
      </c>
      <c r="X7" s="131">
        <v>239716</v>
      </c>
      <c r="Y7" s="167"/>
      <c r="Z7" s="131">
        <v>228055</v>
      </c>
      <c r="AA7" s="131">
        <v>230951</v>
      </c>
    </row>
    <row r="8" spans="1:27">
      <c r="A8" s="85" t="s">
        <v>166</v>
      </c>
      <c r="B8" s="131">
        <v>125245</v>
      </c>
      <c r="C8" s="222">
        <v>124657</v>
      </c>
      <c r="D8" s="165"/>
      <c r="E8" s="89">
        <v>125068</v>
      </c>
      <c r="F8" s="222">
        <v>123946</v>
      </c>
      <c r="G8" s="165"/>
      <c r="H8" s="131">
        <v>125131</v>
      </c>
      <c r="I8" s="131">
        <v>124935</v>
      </c>
      <c r="J8" s="130"/>
      <c r="K8" s="222">
        <v>64846</v>
      </c>
      <c r="L8" s="222">
        <v>64096</v>
      </c>
      <c r="M8" s="167"/>
      <c r="N8" s="131">
        <v>60399</v>
      </c>
      <c r="O8" s="131">
        <v>60561</v>
      </c>
      <c r="P8" s="167"/>
      <c r="Q8" s="222">
        <v>64585</v>
      </c>
      <c r="R8" s="222">
        <v>63837</v>
      </c>
      <c r="S8" s="167"/>
      <c r="T8" s="89">
        <v>60483</v>
      </c>
      <c r="U8" s="222">
        <v>60109</v>
      </c>
      <c r="V8" s="167"/>
      <c r="W8" s="131">
        <v>64587</v>
      </c>
      <c r="X8" s="131">
        <v>64148</v>
      </c>
      <c r="Y8" s="167"/>
      <c r="Z8" s="131">
        <v>60544</v>
      </c>
      <c r="AA8" s="131">
        <v>60787</v>
      </c>
    </row>
    <row r="9" spans="1:27">
      <c r="A9" s="85" t="s">
        <v>167</v>
      </c>
      <c r="B9" s="222">
        <v>66930</v>
      </c>
      <c r="C9" s="222">
        <v>66534</v>
      </c>
      <c r="D9" s="172"/>
      <c r="E9" s="89">
        <v>66429</v>
      </c>
      <c r="F9" s="222">
        <v>66260</v>
      </c>
      <c r="G9" s="172"/>
      <c r="H9" s="222">
        <v>66076</v>
      </c>
      <c r="I9" s="222">
        <v>66037</v>
      </c>
      <c r="J9" s="134"/>
      <c r="K9" s="222">
        <v>34440</v>
      </c>
      <c r="L9" s="222">
        <v>33873</v>
      </c>
      <c r="M9" s="167"/>
      <c r="N9" s="222">
        <v>32490</v>
      </c>
      <c r="O9" s="222">
        <v>32661</v>
      </c>
      <c r="P9" s="167"/>
      <c r="Q9" s="222">
        <v>34181</v>
      </c>
      <c r="R9" s="222">
        <v>33702</v>
      </c>
      <c r="S9" s="167"/>
      <c r="T9" s="89">
        <v>32248</v>
      </c>
      <c r="U9" s="222">
        <v>32558</v>
      </c>
      <c r="V9" s="167"/>
      <c r="W9" s="222">
        <v>33853</v>
      </c>
      <c r="X9" s="222">
        <v>33550</v>
      </c>
      <c r="Y9" s="167"/>
      <c r="Z9" s="222">
        <v>32223</v>
      </c>
      <c r="AA9" s="222">
        <v>32487</v>
      </c>
    </row>
    <row r="10" spans="1:27">
      <c r="A10" s="85" t="s">
        <v>168</v>
      </c>
      <c r="B10" s="131">
        <v>598082</v>
      </c>
      <c r="C10" s="222">
        <v>590694</v>
      </c>
      <c r="D10" s="172"/>
      <c r="E10" s="89">
        <v>603678</v>
      </c>
      <c r="F10" s="222">
        <v>594252</v>
      </c>
      <c r="G10" s="172"/>
      <c r="H10" s="131">
        <v>608611</v>
      </c>
      <c r="I10" s="131">
        <v>604264</v>
      </c>
      <c r="J10" s="134"/>
      <c r="K10" s="222">
        <v>303143</v>
      </c>
      <c r="L10" s="222">
        <v>298279</v>
      </c>
      <c r="M10" s="167"/>
      <c r="N10" s="131">
        <v>294939</v>
      </c>
      <c r="O10" s="131">
        <v>292415</v>
      </c>
      <c r="P10" s="167"/>
      <c r="Q10" s="222">
        <v>305808</v>
      </c>
      <c r="R10" s="222">
        <v>300515</v>
      </c>
      <c r="S10" s="167"/>
      <c r="T10" s="89">
        <v>297870</v>
      </c>
      <c r="U10" s="89">
        <v>293737</v>
      </c>
      <c r="V10" s="167"/>
      <c r="W10" s="131">
        <v>308446</v>
      </c>
      <c r="X10" s="131">
        <v>305631</v>
      </c>
      <c r="Y10" s="167"/>
      <c r="Z10" s="131">
        <v>300165</v>
      </c>
      <c r="AA10" s="131">
        <v>298633</v>
      </c>
    </row>
    <row r="11" spans="1:27">
      <c r="A11" s="85" t="s">
        <v>169</v>
      </c>
      <c r="B11" s="131">
        <v>165955</v>
      </c>
      <c r="C11" s="222">
        <v>163171</v>
      </c>
      <c r="D11" s="172"/>
      <c r="E11" s="89">
        <v>166413</v>
      </c>
      <c r="F11" s="222">
        <v>164324</v>
      </c>
      <c r="G11" s="172"/>
      <c r="H11" s="131">
        <v>166540</v>
      </c>
      <c r="I11" s="222">
        <v>164217</v>
      </c>
      <c r="J11" s="134"/>
      <c r="K11" s="222">
        <v>84050</v>
      </c>
      <c r="L11" s="222">
        <v>82217</v>
      </c>
      <c r="M11" s="167"/>
      <c r="N11" s="222">
        <v>81905</v>
      </c>
      <c r="O11" s="222">
        <v>80954</v>
      </c>
      <c r="P11" s="167"/>
      <c r="Q11" s="222">
        <v>84260</v>
      </c>
      <c r="R11" s="222">
        <v>82971</v>
      </c>
      <c r="S11" s="167"/>
      <c r="T11" s="89">
        <v>82153</v>
      </c>
      <c r="U11" s="222">
        <v>81353</v>
      </c>
      <c r="V11" s="167"/>
      <c r="W11" s="222">
        <v>84298</v>
      </c>
      <c r="X11" s="222">
        <v>82848</v>
      </c>
      <c r="Y11" s="167"/>
      <c r="Z11" s="222">
        <v>82242</v>
      </c>
      <c r="AA11" s="222">
        <v>81369</v>
      </c>
    </row>
    <row r="12" spans="1:27">
      <c r="A12" s="86" t="s">
        <v>170</v>
      </c>
      <c r="B12" s="223">
        <v>149542</v>
      </c>
      <c r="C12" s="223">
        <v>146366</v>
      </c>
      <c r="D12" s="173"/>
      <c r="E12" s="224">
        <v>149744</v>
      </c>
      <c r="F12" s="223">
        <v>147395</v>
      </c>
      <c r="G12" s="173"/>
      <c r="H12" s="223">
        <v>149647</v>
      </c>
      <c r="I12" s="223">
        <v>147499</v>
      </c>
      <c r="J12" s="153"/>
      <c r="K12" s="223">
        <v>75354</v>
      </c>
      <c r="L12" s="223">
        <v>73268</v>
      </c>
      <c r="M12" s="168"/>
      <c r="N12" s="223">
        <v>74188</v>
      </c>
      <c r="O12" s="223">
        <v>73098</v>
      </c>
      <c r="P12" s="168"/>
      <c r="Q12" s="223">
        <v>75390</v>
      </c>
      <c r="R12" s="223">
        <v>74015</v>
      </c>
      <c r="S12" s="168"/>
      <c r="T12" s="224">
        <v>74354</v>
      </c>
      <c r="U12" s="223">
        <v>73380</v>
      </c>
      <c r="V12" s="168"/>
      <c r="W12" s="223">
        <v>75380</v>
      </c>
      <c r="X12" s="223">
        <v>73999</v>
      </c>
      <c r="Y12" s="168"/>
      <c r="Z12" s="223">
        <v>74267</v>
      </c>
      <c r="AA12" s="223">
        <v>73500</v>
      </c>
    </row>
    <row r="14" spans="1:27" ht="13.5" customHeight="1">
      <c r="A14" s="85"/>
      <c r="B14" s="28"/>
      <c r="C14" s="28"/>
      <c r="D14" s="28"/>
      <c r="E14" s="28"/>
      <c r="F14" s="28"/>
      <c r="G14" s="28"/>
      <c r="H14" s="28"/>
      <c r="I14" s="28"/>
    </row>
    <row r="15" spans="1:27">
      <c r="A15" s="292" t="s">
        <v>171</v>
      </c>
      <c r="B15" s="292"/>
      <c r="C15" s="133"/>
      <c r="D15" s="133"/>
      <c r="E15" s="133"/>
      <c r="F15" s="133"/>
    </row>
    <row r="16" spans="1:27">
      <c r="A16" s="291" t="s">
        <v>320</v>
      </c>
      <c r="B16" s="291"/>
      <c r="C16" s="291"/>
      <c r="D16" s="291"/>
      <c r="E16" s="291"/>
      <c r="F16" s="291"/>
    </row>
    <row r="17" spans="1:7">
      <c r="A17" s="102" t="s">
        <v>214</v>
      </c>
    </row>
    <row r="22" spans="1:7">
      <c r="B22" s="165"/>
      <c r="C22" s="131"/>
      <c r="E22" s="131"/>
      <c r="F22" s="131"/>
    </row>
    <row r="23" spans="1:7">
      <c r="B23" s="165"/>
      <c r="C23" s="131"/>
    </row>
    <row r="29" spans="1:7">
      <c r="B29" s="131"/>
      <c r="C29" s="131"/>
      <c r="D29" s="131"/>
      <c r="E29" s="131"/>
      <c r="F29" s="131"/>
      <c r="G29" s="131"/>
    </row>
    <row r="30" spans="1:7">
      <c r="B30" s="131"/>
      <c r="C30" s="131"/>
      <c r="D30" s="131"/>
      <c r="E30" s="131"/>
      <c r="F30" s="131"/>
      <c r="G30" s="131"/>
    </row>
    <row r="31" spans="1:7">
      <c r="B31" s="131"/>
      <c r="C31" s="131"/>
      <c r="D31" s="131"/>
      <c r="E31" s="131"/>
      <c r="F31" s="131"/>
      <c r="G31" s="131"/>
    </row>
    <row r="32" spans="1:7">
      <c r="B32" s="131"/>
      <c r="C32" s="131"/>
      <c r="D32" s="131"/>
      <c r="E32" s="131"/>
      <c r="F32" s="131"/>
      <c r="G32" s="131"/>
    </row>
    <row r="33" spans="2:7">
      <c r="B33" s="131"/>
      <c r="C33" s="131"/>
      <c r="D33" s="131"/>
      <c r="E33" s="131"/>
      <c r="F33" s="131"/>
      <c r="G33" s="131"/>
    </row>
    <row r="34" spans="2:7">
      <c r="B34" s="131"/>
      <c r="C34" s="131"/>
      <c r="D34" s="131"/>
      <c r="E34" s="131"/>
      <c r="F34" s="131"/>
      <c r="G34" s="131"/>
    </row>
    <row r="35" spans="2:7">
      <c r="B35" s="131"/>
      <c r="C35" s="131"/>
      <c r="D35" s="131"/>
      <c r="E35" s="131"/>
      <c r="F35" s="131"/>
      <c r="G35" s="131"/>
    </row>
    <row r="36" spans="2:7">
      <c r="B36" s="131"/>
      <c r="C36" s="131"/>
      <c r="D36" s="131"/>
      <c r="E36" s="131"/>
      <c r="F36" s="131"/>
      <c r="G36" s="131"/>
    </row>
    <row r="37" spans="2:7">
      <c r="B37" s="131"/>
      <c r="C37" s="131"/>
      <c r="D37" s="131"/>
      <c r="E37" s="131"/>
      <c r="F37" s="131"/>
      <c r="G37" s="131"/>
    </row>
  </sheetData>
  <sortState ref="A37:AA42">
    <sortCondition ref="A8"/>
  </sortState>
  <mergeCells count="12">
    <mergeCell ref="A16:F16"/>
    <mergeCell ref="A15:B15"/>
    <mergeCell ref="Q1:R1"/>
    <mergeCell ref="W3:X3"/>
    <mergeCell ref="Z3:AA3"/>
    <mergeCell ref="B3:C3"/>
    <mergeCell ref="E3:F3"/>
    <mergeCell ref="H3:I3"/>
    <mergeCell ref="K3:L3"/>
    <mergeCell ref="N3:O3"/>
    <mergeCell ref="Q3:R3"/>
    <mergeCell ref="T3:U3"/>
  </mergeCells>
  <hyperlinks>
    <hyperlink ref="Q1" location="Contents!A1" display="back to contents"/>
    <hyperlink ref="Q1:R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1C655F"/>
  </sheetPr>
  <dimension ref="A1:K39"/>
  <sheetViews>
    <sheetView workbookViewId="0">
      <selection activeCell="F5" sqref="F5:M11"/>
    </sheetView>
  </sheetViews>
  <sheetFormatPr defaultColWidth="8.7109375" defaultRowHeight="15"/>
  <cols>
    <col min="1" max="1" width="23.42578125" style="186" bestFit="1" customWidth="1"/>
    <col min="2" max="16384" width="8.7109375" style="186"/>
  </cols>
  <sheetData>
    <row r="1" spans="1:9">
      <c r="A1" s="186" t="s">
        <v>204</v>
      </c>
    </row>
    <row r="3" spans="1:9">
      <c r="A3" s="7"/>
    </row>
    <row r="4" spans="1:9" ht="15" customHeight="1">
      <c r="D4" s="24"/>
    </row>
    <row r="5" spans="1:9" ht="26.25">
      <c r="A5" s="24" t="s">
        <v>172</v>
      </c>
      <c r="B5" s="43">
        <v>2016</v>
      </c>
      <c r="C5" s="43">
        <v>2017</v>
      </c>
      <c r="D5" s="41">
        <v>2018</v>
      </c>
    </row>
    <row r="6" spans="1:9">
      <c r="A6" s="44" t="s">
        <v>163</v>
      </c>
      <c r="B6" s="45">
        <f>(D!C5-D!B5)/D!B5</f>
        <v>3.811726961159688E-3</v>
      </c>
      <c r="C6" s="45">
        <f>(D!F5-D!E5)/D!E5</f>
        <v>3.4001116391212346E-3</v>
      </c>
      <c r="D6" s="45">
        <f>(D!I5-D!H5)/D!H5</f>
        <v>4.221696034719228E-3</v>
      </c>
    </row>
    <row r="7" spans="1:9">
      <c r="A7" s="44" t="s">
        <v>164</v>
      </c>
      <c r="B7" s="45">
        <f>(D!C6-D!B6)/D!B6</f>
        <v>8.5515208087856478E-3</v>
      </c>
      <c r="C7" s="45">
        <f>(D!F6-D!E6)/D!E6</f>
        <v>5.0058392962462834E-3</v>
      </c>
      <c r="D7" s="45">
        <f>(D!I6-D!H6)/D!H6</f>
        <v>1.2157262025972171E-2</v>
      </c>
    </row>
    <row r="8" spans="1:9">
      <c r="A8" s="44" t="s">
        <v>165</v>
      </c>
      <c r="B8" s="45">
        <f>(D!C7-D!B7)/D!B7</f>
        <v>1.2214651571160542E-3</v>
      </c>
      <c r="C8" s="45">
        <f>(D!F7-D!E7)/D!E7</f>
        <v>-2.3441764875887093E-3</v>
      </c>
      <c r="D8" s="45">
        <f>(D!I7-D!H7)/D!H7</f>
        <v>6.3072327924792128E-3</v>
      </c>
    </row>
    <row r="9" spans="1:9">
      <c r="A9" s="44" t="s">
        <v>166</v>
      </c>
      <c r="B9" s="45">
        <f>(D!C8-D!B8)/D!B8</f>
        <v>-4.6947981955367483E-3</v>
      </c>
      <c r="C9" s="45">
        <f>(D!F8-D!E8)/D!E8</f>
        <v>-8.971119710877282E-3</v>
      </c>
      <c r="D9" s="45">
        <f>(D!I8-D!H8)/D!H8</f>
        <v>-1.5663584563377581E-3</v>
      </c>
    </row>
    <row r="10" spans="1:9">
      <c r="A10" s="44" t="s">
        <v>167</v>
      </c>
      <c r="B10" s="45">
        <f>(D!C9-D!B9)/D!B9</f>
        <v>-5.9166293142088747E-3</v>
      </c>
      <c r="C10" s="45">
        <f>(D!F9-D!E9)/D!E9</f>
        <v>-2.5440696081530656E-3</v>
      </c>
      <c r="D10" s="45">
        <f>(D!I9-D!H9)/D!H9</f>
        <v>-5.9022943277438106E-4</v>
      </c>
    </row>
    <row r="11" spans="1:9">
      <c r="A11" s="44" t="s">
        <v>168</v>
      </c>
      <c r="B11" s="45">
        <f>(D!C10-D!B10)/D!B10</f>
        <v>-1.2352821185054891E-2</v>
      </c>
      <c r="C11" s="45">
        <f>(D!F10-D!E10)/D!E10</f>
        <v>-1.5614284436404838E-2</v>
      </c>
      <c r="D11" s="45">
        <f>(D!I10-D!H10)/D!H10</f>
        <v>-7.1424933167491223E-3</v>
      </c>
    </row>
    <row r="12" spans="1:9">
      <c r="A12" s="44" t="s">
        <v>169</v>
      </c>
      <c r="B12" s="45">
        <f>(D!C11-D!B11)/D!B11</f>
        <v>-1.6775631948419752E-2</v>
      </c>
      <c r="C12" s="45">
        <f>(D!F11-D!E11)/D!E11</f>
        <v>-1.2553105827068799E-2</v>
      </c>
      <c r="D12" s="45">
        <f>(D!I11-D!H11)/D!H11</f>
        <v>-1.3948600936711901E-2</v>
      </c>
      <c r="G12" s="47"/>
      <c r="H12" s="48"/>
      <c r="I12" s="48"/>
    </row>
    <row r="13" spans="1:9">
      <c r="A13" s="46" t="s">
        <v>170</v>
      </c>
      <c r="B13" s="45">
        <f>(D!C12-D!B12)/D!B12</f>
        <v>-2.123818057803159E-2</v>
      </c>
      <c r="C13" s="45">
        <f>(D!F12-D!E12)/D!E12</f>
        <v>-1.5686772091035368E-2</v>
      </c>
      <c r="D13" s="45">
        <f>(D!I12-D!H12)/D!H12</f>
        <v>-1.4353779227114475E-2</v>
      </c>
      <c r="G13" s="47"/>
      <c r="H13" s="48"/>
      <c r="I13" s="48"/>
    </row>
    <row r="14" spans="1:9">
      <c r="G14" s="47"/>
    </row>
    <row r="15" spans="1:9">
      <c r="B15" s="48"/>
      <c r="C15" s="48" t="s">
        <v>176</v>
      </c>
      <c r="D15" s="48"/>
      <c r="G15" s="48"/>
      <c r="H15" s="48" t="s">
        <v>213</v>
      </c>
      <c r="I15" s="48"/>
    </row>
    <row r="16" spans="1:9" ht="51.75">
      <c r="A16" s="24" t="s">
        <v>172</v>
      </c>
      <c r="B16" s="43">
        <v>2016</v>
      </c>
      <c r="C16" s="43">
        <v>2017</v>
      </c>
      <c r="D16" s="41">
        <v>2018</v>
      </c>
      <c r="F16" s="24" t="s">
        <v>172</v>
      </c>
      <c r="G16" s="43">
        <v>2016</v>
      </c>
      <c r="H16" s="43">
        <v>2017</v>
      </c>
      <c r="I16" s="41">
        <v>2018</v>
      </c>
    </row>
    <row r="17" spans="1:9">
      <c r="A17" s="44" t="s">
        <v>163</v>
      </c>
      <c r="B17" s="45">
        <f>(D!O5-D!N5)/D!N5</f>
        <v>1.0492871314132879E-2</v>
      </c>
      <c r="C17" s="45">
        <f>(D!U5-D!T5)/D!T5</f>
        <v>5.1693138365554768E-3</v>
      </c>
      <c r="D17" s="45">
        <f>(D!AA5-D!Z5)/D!Z5</f>
        <v>5.0368913575781337E-3</v>
      </c>
      <c r="F17" s="44" t="s">
        <v>163</v>
      </c>
      <c r="G17" s="45">
        <f>(D!L5-D!K5)/D!K5</f>
        <v>-2.4943997973754304E-3</v>
      </c>
      <c r="H17" s="45">
        <f>(D!R5-D!Q5)/D!Q5</f>
        <v>1.7229956351466303E-3</v>
      </c>
      <c r="I17" s="45">
        <f>(D!X5-D!W5)/D!W5</f>
        <v>3.4469413927331188E-3</v>
      </c>
    </row>
    <row r="18" spans="1:9">
      <c r="A18" s="44" t="s">
        <v>164</v>
      </c>
      <c r="B18" s="45">
        <f>(D!O6-D!N6)/D!N6</f>
        <v>1.9698644629355701E-2</v>
      </c>
      <c r="C18" s="45">
        <f>(D!U6-D!T6)/D!T6</f>
        <v>1.4523858741736662E-2</v>
      </c>
      <c r="D18" s="45">
        <f>(D!AA6-D!Z6)/D!Z6</f>
        <v>2.1254014272029439E-2</v>
      </c>
      <c r="F18" s="44" t="s">
        <v>164</v>
      </c>
      <c r="G18" s="45">
        <f>(D!L6-D!K6)/D!K6</f>
        <v>-1.8670763971741226E-3</v>
      </c>
      <c r="H18" s="45">
        <f>(D!R6-D!Q6)/D!Q6</f>
        <v>-3.8981988959542989E-3</v>
      </c>
      <c r="I18" s="45">
        <f>(D!X6-D!W6)/D!W6</f>
        <v>3.6330850972332205E-3</v>
      </c>
    </row>
    <row r="19" spans="1:9">
      <c r="A19" s="44" t="s">
        <v>165</v>
      </c>
      <c r="B19" s="45">
        <f>(D!O7-D!N7)/D!N7</f>
        <v>8.6452413756674309E-3</v>
      </c>
      <c r="C19" s="45">
        <f>(D!U7-D!T7)/D!T7</f>
        <v>3.5412598459749435E-3</v>
      </c>
      <c r="D19" s="45">
        <f>(D!AA7-D!Z7)/D!Z7</f>
        <v>1.2698691105215846E-2</v>
      </c>
      <c r="F19" s="44" t="s">
        <v>165</v>
      </c>
      <c r="G19" s="45">
        <f>(D!L7-D!K7)/D!K7</f>
        <v>-5.8452088143234856E-3</v>
      </c>
      <c r="H19" s="45">
        <f>(D!R7-D!Q7)/D!Q7</f>
        <v>-7.950507879446558E-3</v>
      </c>
      <c r="I19" s="45">
        <f>(D!X7-D!W7)/D!W7</f>
        <v>2.2531732189500213E-4</v>
      </c>
    </row>
    <row r="20" spans="1:9">
      <c r="A20" s="44" t="s">
        <v>166</v>
      </c>
      <c r="B20" s="45">
        <f>(D!O8-D!N8)/D!N8</f>
        <v>2.682163611980331E-3</v>
      </c>
      <c r="C20" s="45">
        <f>(D!U8-D!T8)/D!T8</f>
        <v>-6.1835557098688888E-3</v>
      </c>
      <c r="D20" s="45">
        <f>(D!AA8-D!Z8)/D!Z8</f>
        <v>4.0136099365750532E-3</v>
      </c>
      <c r="F20" s="44" t="s">
        <v>166</v>
      </c>
      <c r="G20" s="45">
        <f>(D!L8-D!K8)/D!K8</f>
        <v>-1.1565863738704007E-2</v>
      </c>
      <c r="H20" s="45">
        <f>(D!R8-D!Q8)/D!Q8</f>
        <v>-1.1581636602926377E-2</v>
      </c>
      <c r="I20" s="45">
        <f>(D!X8-D!W8)/D!W8</f>
        <v>-6.7970334587455676E-3</v>
      </c>
    </row>
    <row r="21" spans="1:9">
      <c r="A21" s="44" t="s">
        <v>167</v>
      </c>
      <c r="B21" s="45">
        <f>(D!O9-D!N9)/D!N9</f>
        <v>5.263157894736842E-3</v>
      </c>
      <c r="C21" s="45">
        <f>(D!U9-D!T9)/D!T9</f>
        <v>9.6129992557677998E-3</v>
      </c>
      <c r="D21" s="45">
        <f>(D!AA9-D!Z9)/D!Z9</f>
        <v>8.1929056884833817E-3</v>
      </c>
      <c r="F21" s="44" t="s">
        <v>167</v>
      </c>
      <c r="G21" s="45">
        <f>(D!L9-D!K9)/D!K9</f>
        <v>-1.6463414634146342E-2</v>
      </c>
      <c r="H21" s="45">
        <f>(D!R9-D!Q9)/D!Q9</f>
        <v>-1.4013633305052514E-2</v>
      </c>
      <c r="I21" s="45">
        <f>(D!X9-D!W9)/D!W9</f>
        <v>-8.9504622928543998E-3</v>
      </c>
    </row>
    <row r="22" spans="1:9">
      <c r="A22" s="44" t="s">
        <v>168</v>
      </c>
      <c r="B22" s="45">
        <f>(D!O10-D!N10)/D!N10</f>
        <v>-8.5577017620592725E-3</v>
      </c>
      <c r="C22" s="45">
        <f>(D!U10-D!T10)/D!T10</f>
        <v>-1.3875180447846375E-2</v>
      </c>
      <c r="D22" s="45">
        <f>(D!AA10-D!Z10)/D!Z10</f>
        <v>-5.1038595439175122E-3</v>
      </c>
      <c r="F22" s="44" t="s">
        <v>168</v>
      </c>
      <c r="G22" s="45">
        <f>(D!L10-D!K10)/D!K10</f>
        <v>-1.6045232777929887E-2</v>
      </c>
      <c r="H22" s="45">
        <f>(D!R10-D!Q10)/D!Q10</f>
        <v>-1.7308245696646261E-2</v>
      </c>
      <c r="I22" s="45">
        <f>(D!X10-D!W10)/D!W10</f>
        <v>-9.1263948957029748E-3</v>
      </c>
    </row>
    <row r="23" spans="1:9">
      <c r="A23" s="44" t="s">
        <v>169</v>
      </c>
      <c r="B23" s="45">
        <f>(D!O11-D!N11)/D!N11</f>
        <v>-1.1611012758683842E-2</v>
      </c>
      <c r="C23" s="45">
        <f>(D!U11-D!T11)/D!T11</f>
        <v>-9.7379280123671679E-3</v>
      </c>
      <c r="D23" s="45">
        <f>(D!AA11-D!Z11)/D!Z11</f>
        <v>-1.0615014226307727E-2</v>
      </c>
      <c r="F23" s="44" t="s">
        <v>169</v>
      </c>
      <c r="G23" s="45">
        <f>(D!L11-D!K11)/D!K11</f>
        <v>-2.180844735276621E-2</v>
      </c>
      <c r="H23" s="45">
        <f>(D!R11-D!Q11)/D!Q11</f>
        <v>-1.5297887491098979E-2</v>
      </c>
      <c r="I23" s="45">
        <f>(D!X11-D!W11)/D!W11</f>
        <v>-1.7200882583216684E-2</v>
      </c>
    </row>
    <row r="24" spans="1:9">
      <c r="A24" s="46" t="s">
        <v>170</v>
      </c>
      <c r="B24" s="45">
        <f>(D!O12-D!N12)/D!N12</f>
        <v>-1.4692403084056721E-2</v>
      </c>
      <c r="C24" s="45">
        <f>(D!U12-D!T12)/D!T12</f>
        <v>-1.3099497000833848E-2</v>
      </c>
      <c r="D24" s="45">
        <f>(D!AA12-D!Z12)/D!Z12</f>
        <v>-1.0327601761212921E-2</v>
      </c>
      <c r="F24" s="46" t="s">
        <v>170</v>
      </c>
      <c r="G24" s="45">
        <f>(D!L12-D!K12)/D!K12</f>
        <v>-2.7682671125620405E-2</v>
      </c>
      <c r="H24" s="45">
        <f>(D!R12-D!Q12)/D!Q12</f>
        <v>-1.8238493168855285E-2</v>
      </c>
      <c r="I24" s="45">
        <f>(D!X12-D!W12)/D!W12</f>
        <v>-1.8320509418944017E-2</v>
      </c>
    </row>
    <row r="26" spans="1:9">
      <c r="A26" s="245">
        <v>2016</v>
      </c>
      <c r="B26" s="245"/>
      <c r="C26" s="245">
        <v>2017</v>
      </c>
      <c r="D26" s="245"/>
      <c r="E26" s="245">
        <v>2018</v>
      </c>
      <c r="F26" s="245"/>
    </row>
    <row r="31" spans="1:9">
      <c r="A31" s="48"/>
      <c r="C31" s="48"/>
      <c r="D31" s="48"/>
      <c r="E31" s="48"/>
    </row>
    <row r="32" spans="1:9">
      <c r="A32" s="48"/>
      <c r="C32" s="48"/>
      <c r="D32" s="48"/>
      <c r="E32" s="48"/>
    </row>
    <row r="33" spans="1:11">
      <c r="A33" s="48"/>
      <c r="C33" s="48"/>
      <c r="D33" s="48"/>
      <c r="E33" s="48"/>
    </row>
    <row r="34" spans="1:11">
      <c r="B34" s="236"/>
      <c r="C34" s="236"/>
      <c r="D34" s="236"/>
      <c r="E34" s="48"/>
      <c r="F34" s="235"/>
      <c r="G34" s="48"/>
      <c r="I34" s="48"/>
      <c r="J34" s="48"/>
      <c r="K34" s="48"/>
    </row>
    <row r="35" spans="1:11">
      <c r="B35" s="236"/>
      <c r="C35" s="236"/>
      <c r="D35" s="236"/>
      <c r="E35" s="48"/>
      <c r="F35" s="235"/>
      <c r="G35" s="48"/>
      <c r="I35" s="48"/>
      <c r="J35" s="48"/>
      <c r="K35" s="48"/>
    </row>
    <row r="36" spans="1:11">
      <c r="B36" s="99"/>
      <c r="C36" s="99"/>
      <c r="D36" s="99"/>
      <c r="E36" s="48"/>
      <c r="F36" s="235"/>
      <c r="G36" s="48"/>
      <c r="I36" s="48"/>
      <c r="J36" s="48"/>
      <c r="K36" s="48"/>
    </row>
    <row r="37" spans="1:11">
      <c r="E37" s="48"/>
      <c r="F37" s="48"/>
      <c r="G37" s="48"/>
      <c r="I37" s="48"/>
      <c r="J37" s="48"/>
      <c r="K37" s="48"/>
    </row>
    <row r="38" spans="1:11">
      <c r="E38" s="48"/>
      <c r="F38" s="48"/>
      <c r="G38" s="48"/>
      <c r="I38" s="48"/>
      <c r="J38" s="48"/>
      <c r="K38" s="48"/>
    </row>
    <row r="39" spans="1:11">
      <c r="E39" s="48"/>
      <c r="F39" s="48"/>
      <c r="G39" s="48"/>
      <c r="I39" s="48"/>
      <c r="J39" s="48"/>
      <c r="K39" s="48"/>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zoomScaleNormal="100" workbookViewId="0"/>
  </sheetViews>
  <sheetFormatPr defaultColWidth="9.140625" defaultRowHeight="12.75"/>
  <cols>
    <col min="1" max="1" width="30.140625" style="121" customWidth="1"/>
    <col min="2" max="3" width="10.140625" style="121" bestFit="1" customWidth="1"/>
    <col min="4" max="4" width="9.140625" style="121"/>
    <col min="5" max="5" width="9.140625" style="121" bestFit="1" customWidth="1"/>
    <col min="6" max="6" width="10.140625" style="121" bestFit="1" customWidth="1"/>
    <col min="7" max="7" width="9.140625" style="121"/>
    <col min="8" max="9" width="10.140625" style="121" bestFit="1" customWidth="1"/>
    <col min="10" max="10" width="9.140625" style="121"/>
    <col min="11" max="12" width="9.42578125" style="121" bestFit="1" customWidth="1"/>
    <col min="13" max="13" width="3.140625" style="121" customWidth="1"/>
    <col min="14" max="15" width="10.140625" style="121" bestFit="1" customWidth="1"/>
    <col min="16" max="16" width="10.140625" style="121" customWidth="1"/>
    <col min="17" max="18" width="10.140625" style="121" bestFit="1" customWidth="1"/>
    <col min="19" max="19" width="4" style="121" customWidth="1"/>
    <col min="20" max="21" width="9.140625" style="121" bestFit="1" customWidth="1"/>
    <col min="22" max="22" width="10.140625" style="121" customWidth="1"/>
    <col min="23" max="24" width="10.140625" style="121" bestFit="1" customWidth="1"/>
    <col min="25" max="25" width="4.28515625" style="121" customWidth="1"/>
    <col min="26" max="27" width="9.140625" style="121" bestFit="1" customWidth="1"/>
    <col min="28" max="28" width="3.140625" style="121" customWidth="1"/>
    <col min="29" max="16384" width="9.140625" style="121"/>
  </cols>
  <sheetData>
    <row r="1" spans="1:28" ht="18" customHeight="1">
      <c r="A1" s="191" t="s">
        <v>232</v>
      </c>
      <c r="B1" s="191"/>
      <c r="C1" s="191"/>
      <c r="D1" s="191"/>
      <c r="E1" s="191"/>
      <c r="F1" s="191"/>
      <c r="G1" s="191"/>
      <c r="H1" s="191"/>
      <c r="I1" s="191"/>
      <c r="J1" s="191"/>
      <c r="K1" s="191"/>
      <c r="L1" s="191"/>
      <c r="M1" s="191"/>
      <c r="N1" s="283" t="s">
        <v>159</v>
      </c>
      <c r="O1" s="283"/>
      <c r="P1" s="254"/>
    </row>
    <row r="2" spans="1:28" ht="15" customHeight="1">
      <c r="A2" s="138"/>
      <c r="B2" s="139"/>
      <c r="C2" s="139"/>
    </row>
    <row r="3" spans="1:28">
      <c r="B3" s="296">
        <v>2016</v>
      </c>
      <c r="C3" s="296"/>
      <c r="D3" s="143"/>
      <c r="E3" s="293">
        <v>2017</v>
      </c>
      <c r="F3" s="293"/>
      <c r="G3" s="143"/>
      <c r="H3" s="293">
        <v>2018</v>
      </c>
      <c r="I3" s="293"/>
      <c r="K3" s="297" t="s">
        <v>111</v>
      </c>
      <c r="L3" s="297"/>
      <c r="M3" s="181"/>
      <c r="N3" s="293" t="s">
        <v>110</v>
      </c>
      <c r="O3" s="293"/>
      <c r="P3" s="255"/>
      <c r="Q3" s="293" t="s">
        <v>113</v>
      </c>
      <c r="R3" s="293"/>
      <c r="S3" s="181"/>
      <c r="T3" s="293" t="s">
        <v>112</v>
      </c>
      <c r="U3" s="293"/>
      <c r="V3" s="181"/>
      <c r="W3" s="293" t="s">
        <v>115</v>
      </c>
      <c r="X3" s="293"/>
      <c r="Y3" s="181"/>
      <c r="Z3" s="293" t="s">
        <v>114</v>
      </c>
      <c r="AA3" s="293"/>
      <c r="AB3" s="181"/>
    </row>
    <row r="4" spans="1:28" ht="15" customHeight="1">
      <c r="A4" s="135" t="s">
        <v>173</v>
      </c>
      <c r="B4" s="174" t="s">
        <v>124</v>
      </c>
      <c r="C4" s="174" t="s">
        <v>117</v>
      </c>
      <c r="D4" s="174"/>
      <c r="E4" s="174" t="s">
        <v>124</v>
      </c>
      <c r="F4" s="174" t="s">
        <v>117</v>
      </c>
      <c r="G4" s="174"/>
      <c r="H4" s="174" t="s">
        <v>124</v>
      </c>
      <c r="I4" s="174" t="s">
        <v>117</v>
      </c>
      <c r="J4" s="134"/>
      <c r="K4" s="230" t="s">
        <v>124</v>
      </c>
      <c r="L4" s="230" t="s">
        <v>117</v>
      </c>
      <c r="M4" s="134"/>
      <c r="N4" s="174" t="s">
        <v>124</v>
      </c>
      <c r="O4" s="174" t="s">
        <v>117</v>
      </c>
      <c r="P4" s="174"/>
      <c r="Q4" s="174" t="s">
        <v>161</v>
      </c>
      <c r="R4" s="174" t="s">
        <v>162</v>
      </c>
      <c r="S4" s="134"/>
      <c r="T4" s="174" t="s">
        <v>161</v>
      </c>
      <c r="U4" s="174" t="s">
        <v>162</v>
      </c>
      <c r="V4" s="134"/>
      <c r="W4" s="174" t="s">
        <v>161</v>
      </c>
      <c r="X4" s="174" t="s">
        <v>162</v>
      </c>
      <c r="Y4" s="134"/>
      <c r="Z4" s="174" t="s">
        <v>161</v>
      </c>
      <c r="AA4" s="174" t="s">
        <v>162</v>
      </c>
      <c r="AB4" s="134"/>
    </row>
    <row r="5" spans="1:28">
      <c r="A5" s="120"/>
      <c r="B5" s="119"/>
      <c r="C5" s="119"/>
      <c r="D5" s="172"/>
      <c r="E5" s="119"/>
      <c r="F5" s="119"/>
      <c r="G5" s="172"/>
      <c r="H5" s="119"/>
      <c r="I5" s="119"/>
      <c r="J5" s="180"/>
      <c r="K5" s="222"/>
      <c r="L5" s="222"/>
      <c r="M5" s="167"/>
      <c r="N5" s="175"/>
      <c r="O5" s="175"/>
      <c r="P5" s="175"/>
      <c r="Q5" s="97"/>
      <c r="R5" s="97"/>
      <c r="S5" s="167"/>
      <c r="T5" s="175"/>
      <c r="U5" s="175"/>
      <c r="V5" s="167"/>
      <c r="W5" s="97"/>
      <c r="X5" s="97"/>
      <c r="Y5" s="167"/>
      <c r="Z5" s="175"/>
      <c r="AA5" s="175"/>
      <c r="AB5" s="167"/>
    </row>
    <row r="6" spans="1:28">
      <c r="A6" s="169" t="s">
        <v>174</v>
      </c>
      <c r="B6" s="222">
        <v>523556</v>
      </c>
      <c r="C6" s="222">
        <v>549424</v>
      </c>
      <c r="D6" s="172"/>
      <c r="E6" s="228">
        <v>519944</v>
      </c>
      <c r="F6" s="222">
        <v>557413</v>
      </c>
      <c r="G6" s="172"/>
      <c r="H6" s="228">
        <v>520273</v>
      </c>
      <c r="I6" s="222">
        <v>554310</v>
      </c>
      <c r="J6" s="230"/>
      <c r="K6" s="222">
        <v>268000</v>
      </c>
      <c r="L6" s="222">
        <v>274726</v>
      </c>
      <c r="M6" s="167"/>
      <c r="N6" s="229">
        <v>250845</v>
      </c>
      <c r="O6" s="229">
        <v>274698</v>
      </c>
      <c r="P6" s="229"/>
      <c r="Q6" s="97">
        <v>268106</v>
      </c>
      <c r="R6" s="97">
        <v>279924</v>
      </c>
      <c r="S6" s="167"/>
      <c r="T6" s="175">
        <v>251838</v>
      </c>
      <c r="U6" s="175">
        <v>277489</v>
      </c>
      <c r="V6" s="167"/>
      <c r="W6" s="97">
        <v>267741</v>
      </c>
      <c r="X6" s="97">
        <v>277653</v>
      </c>
      <c r="Y6" s="167"/>
      <c r="Z6" s="175">
        <v>252532</v>
      </c>
      <c r="AA6" s="175">
        <v>276657</v>
      </c>
      <c r="AB6" s="167"/>
    </row>
    <row r="7" spans="1:28">
      <c r="A7" s="169">
        <v>2</v>
      </c>
      <c r="B7" s="222">
        <v>534771</v>
      </c>
      <c r="C7" s="222">
        <v>553146</v>
      </c>
      <c r="D7" s="172"/>
      <c r="E7" s="228">
        <v>539344</v>
      </c>
      <c r="F7" s="222">
        <v>555641</v>
      </c>
      <c r="G7" s="172"/>
      <c r="H7" s="228">
        <v>538907</v>
      </c>
      <c r="I7" s="222">
        <v>553791</v>
      </c>
      <c r="J7" s="230"/>
      <c r="K7" s="222">
        <v>279902</v>
      </c>
      <c r="L7" s="222">
        <v>281484</v>
      </c>
      <c r="M7" s="167"/>
      <c r="N7" s="229">
        <v>259966</v>
      </c>
      <c r="O7" s="229">
        <v>271662</v>
      </c>
      <c r="P7" s="229"/>
      <c r="Q7" s="97">
        <v>278984</v>
      </c>
      <c r="R7" s="97">
        <v>283283</v>
      </c>
      <c r="S7" s="167"/>
      <c r="T7" s="175">
        <v>260360</v>
      </c>
      <c r="U7" s="175">
        <v>272358</v>
      </c>
      <c r="V7" s="167"/>
      <c r="W7" s="97">
        <v>278613</v>
      </c>
      <c r="X7" s="97">
        <v>281943</v>
      </c>
      <c r="Y7" s="167"/>
      <c r="Z7" s="175">
        <v>260294</v>
      </c>
      <c r="AA7" s="175">
        <v>271848</v>
      </c>
      <c r="AB7" s="167"/>
    </row>
    <row r="8" spans="1:28">
      <c r="A8" s="169">
        <v>3</v>
      </c>
      <c r="B8" s="222">
        <v>527298</v>
      </c>
      <c r="C8" s="222">
        <v>535806</v>
      </c>
      <c r="D8" s="172"/>
      <c r="E8" s="228">
        <v>525512</v>
      </c>
      <c r="F8" s="222">
        <v>536424</v>
      </c>
      <c r="G8" s="172"/>
      <c r="H8" s="228">
        <v>524263</v>
      </c>
      <c r="I8" s="222">
        <v>538094</v>
      </c>
      <c r="J8" s="230"/>
      <c r="K8" s="222">
        <v>272964</v>
      </c>
      <c r="L8" s="222">
        <v>274407</v>
      </c>
      <c r="M8" s="167"/>
      <c r="N8" s="229">
        <v>252634</v>
      </c>
      <c r="O8" s="229">
        <v>261399</v>
      </c>
      <c r="P8" s="229"/>
      <c r="Q8" s="97">
        <v>272357</v>
      </c>
      <c r="R8" s="97">
        <v>275023</v>
      </c>
      <c r="S8" s="167"/>
      <c r="T8" s="175">
        <v>253155</v>
      </c>
      <c r="U8" s="175">
        <v>261401</v>
      </c>
      <c r="V8" s="167"/>
      <c r="W8" s="97">
        <v>271162</v>
      </c>
      <c r="X8" s="97">
        <v>275899</v>
      </c>
      <c r="Y8" s="167"/>
      <c r="Z8" s="175">
        <v>253101</v>
      </c>
      <c r="AA8" s="175">
        <v>262195</v>
      </c>
      <c r="AB8" s="167"/>
    </row>
    <row r="9" spans="1:28">
      <c r="A9" s="169">
        <v>4</v>
      </c>
      <c r="B9" s="222">
        <v>525836</v>
      </c>
      <c r="C9" s="222">
        <v>527958</v>
      </c>
      <c r="D9" s="230"/>
      <c r="E9" s="228">
        <v>533592</v>
      </c>
      <c r="F9" s="222">
        <v>527251</v>
      </c>
      <c r="G9" s="230"/>
      <c r="H9" s="228">
        <v>533853</v>
      </c>
      <c r="I9" s="222">
        <v>530832</v>
      </c>
      <c r="J9" s="230"/>
      <c r="K9" s="222">
        <v>273951</v>
      </c>
      <c r="L9" s="222">
        <v>270332</v>
      </c>
      <c r="M9" s="167"/>
      <c r="N9" s="229">
        <v>258380</v>
      </c>
      <c r="O9" s="229">
        <v>257626</v>
      </c>
      <c r="P9" s="229"/>
      <c r="Q9" s="97">
        <v>274303</v>
      </c>
      <c r="R9" s="97">
        <v>269980</v>
      </c>
      <c r="S9" s="167"/>
      <c r="T9" s="175">
        <v>259289</v>
      </c>
      <c r="U9" s="175">
        <v>257271</v>
      </c>
      <c r="V9" s="167"/>
      <c r="W9" s="97">
        <v>274081</v>
      </c>
      <c r="X9" s="97">
        <v>271723</v>
      </c>
      <c r="Y9" s="167"/>
      <c r="Z9" s="175">
        <v>259772</v>
      </c>
      <c r="AA9" s="175">
        <v>259109</v>
      </c>
      <c r="AB9" s="167"/>
    </row>
    <row r="10" spans="1:28">
      <c r="A10" s="169">
        <v>5</v>
      </c>
      <c r="B10" s="222">
        <v>535730</v>
      </c>
      <c r="C10" s="222">
        <v>532941</v>
      </c>
      <c r="D10" s="152"/>
      <c r="E10" s="228">
        <v>533776</v>
      </c>
      <c r="F10" s="222">
        <v>532676</v>
      </c>
      <c r="G10" s="230"/>
      <c r="H10" s="228">
        <v>534127</v>
      </c>
      <c r="I10" s="222">
        <v>536129</v>
      </c>
      <c r="J10" s="230"/>
      <c r="K10" s="222">
        <v>274705</v>
      </c>
      <c r="L10" s="257">
        <v>272471</v>
      </c>
      <c r="M10" s="130"/>
      <c r="N10" s="229">
        <v>259597</v>
      </c>
      <c r="O10" s="229">
        <v>260470</v>
      </c>
      <c r="P10" s="229"/>
      <c r="Q10" s="97">
        <v>274034</v>
      </c>
      <c r="R10" s="97">
        <v>273000</v>
      </c>
      <c r="S10" s="130"/>
      <c r="T10" s="175">
        <v>259742</v>
      </c>
      <c r="U10" s="175">
        <v>259676</v>
      </c>
      <c r="V10" s="130"/>
      <c r="W10" s="97">
        <v>274038</v>
      </c>
      <c r="X10" s="97">
        <v>274799</v>
      </c>
      <c r="Y10" s="130"/>
      <c r="Z10" s="175">
        <v>260089</v>
      </c>
      <c r="AA10" s="175">
        <v>261330</v>
      </c>
      <c r="AB10" s="130"/>
    </row>
    <row r="11" spans="1:28">
      <c r="A11" s="169">
        <v>6</v>
      </c>
      <c r="B11" s="222">
        <v>540209</v>
      </c>
      <c r="C11" s="222">
        <v>534880</v>
      </c>
      <c r="D11" s="231"/>
      <c r="E11" s="228">
        <v>538853</v>
      </c>
      <c r="F11" s="222">
        <v>535374</v>
      </c>
      <c r="G11" s="230"/>
      <c r="H11" s="228">
        <v>540879</v>
      </c>
      <c r="I11" s="222">
        <v>540813</v>
      </c>
      <c r="J11" s="230"/>
      <c r="K11" s="222">
        <v>274324</v>
      </c>
      <c r="L11" s="257">
        <v>272743</v>
      </c>
      <c r="M11" s="130"/>
      <c r="N11" s="229">
        <v>262093</v>
      </c>
      <c r="O11" s="229">
        <v>262137</v>
      </c>
      <c r="P11" s="229"/>
      <c r="Q11" s="97">
        <v>275278</v>
      </c>
      <c r="R11" s="97">
        <v>273471</v>
      </c>
      <c r="S11" s="130"/>
      <c r="T11" s="175">
        <v>263575</v>
      </c>
      <c r="U11" s="175">
        <v>261903</v>
      </c>
      <c r="V11" s="130"/>
      <c r="W11" s="97">
        <v>276377</v>
      </c>
      <c r="X11" s="97">
        <v>276262</v>
      </c>
      <c r="Y11" s="130"/>
      <c r="Z11" s="175">
        <v>264502</v>
      </c>
      <c r="AA11" s="175">
        <v>264551</v>
      </c>
      <c r="AB11" s="130"/>
    </row>
    <row r="12" spans="1:28">
      <c r="A12" s="169">
        <v>7</v>
      </c>
      <c r="B12" s="222">
        <v>546409</v>
      </c>
      <c r="C12" s="222">
        <v>535084</v>
      </c>
      <c r="D12" s="230"/>
      <c r="E12" s="228">
        <v>548420</v>
      </c>
      <c r="F12" s="222">
        <v>536682</v>
      </c>
      <c r="G12" s="230"/>
      <c r="H12" s="228">
        <v>551041</v>
      </c>
      <c r="I12" s="222">
        <v>543077</v>
      </c>
      <c r="J12" s="230"/>
      <c r="K12" s="222">
        <v>277628</v>
      </c>
      <c r="L12" s="257">
        <v>273283</v>
      </c>
      <c r="M12" s="130"/>
      <c r="N12" s="229">
        <v>266887</v>
      </c>
      <c r="O12" s="229">
        <v>261801</v>
      </c>
      <c r="P12" s="229"/>
      <c r="Q12" s="97">
        <v>279623</v>
      </c>
      <c r="R12" s="97">
        <v>274492</v>
      </c>
      <c r="S12" s="130"/>
      <c r="T12" s="175">
        <v>268797</v>
      </c>
      <c r="U12" s="175">
        <v>262190</v>
      </c>
      <c r="V12" s="130"/>
      <c r="W12" s="97">
        <v>280920</v>
      </c>
      <c r="X12" s="97">
        <v>277800</v>
      </c>
      <c r="Y12" s="130"/>
      <c r="Z12" s="175">
        <v>270121</v>
      </c>
      <c r="AA12" s="175">
        <v>265277</v>
      </c>
      <c r="AB12" s="130"/>
    </row>
    <row r="13" spans="1:28">
      <c r="A13" s="170">
        <v>8</v>
      </c>
      <c r="B13" s="222">
        <v>550658</v>
      </c>
      <c r="C13" s="222">
        <v>542270</v>
      </c>
      <c r="D13" s="152"/>
      <c r="E13" s="228">
        <v>562101</v>
      </c>
      <c r="F13" s="222">
        <v>542392</v>
      </c>
      <c r="G13" s="230"/>
      <c r="H13" s="228">
        <v>569151</v>
      </c>
      <c r="I13" s="222">
        <v>552834</v>
      </c>
      <c r="J13" s="230"/>
      <c r="K13" s="222">
        <v>283518</v>
      </c>
      <c r="L13" s="257">
        <v>276615</v>
      </c>
      <c r="M13" s="130"/>
      <c r="N13" s="229">
        <v>271175</v>
      </c>
      <c r="O13" s="229">
        <v>265655</v>
      </c>
      <c r="P13" s="229"/>
      <c r="Q13" s="97">
        <v>287162</v>
      </c>
      <c r="R13" s="97">
        <v>277213</v>
      </c>
      <c r="S13" s="130"/>
      <c r="T13" s="175">
        <v>274939</v>
      </c>
      <c r="U13" s="175">
        <v>265179</v>
      </c>
      <c r="V13" s="130"/>
      <c r="W13" s="97">
        <v>290961</v>
      </c>
      <c r="X13" s="97">
        <v>282546</v>
      </c>
      <c r="Y13" s="130"/>
      <c r="Z13" s="175">
        <v>278190</v>
      </c>
      <c r="AA13" s="175">
        <v>270288</v>
      </c>
      <c r="AB13" s="130"/>
    </row>
    <row r="14" spans="1:28" ht="13.5" customHeight="1">
      <c r="A14" s="170">
        <v>9</v>
      </c>
      <c r="B14" s="222">
        <v>554655</v>
      </c>
      <c r="C14" s="222">
        <v>547930</v>
      </c>
      <c r="D14" s="231"/>
      <c r="E14" s="228">
        <v>561279</v>
      </c>
      <c r="F14" s="222">
        <v>546824</v>
      </c>
      <c r="G14" s="230"/>
      <c r="H14" s="228">
        <v>563704</v>
      </c>
      <c r="I14" s="222">
        <v>556309</v>
      </c>
      <c r="J14" s="230"/>
      <c r="K14" s="222">
        <v>286189</v>
      </c>
      <c r="L14" s="222">
        <v>281137</v>
      </c>
      <c r="M14" s="130"/>
      <c r="N14" s="229">
        <v>271951</v>
      </c>
      <c r="O14" s="229">
        <v>266793</v>
      </c>
      <c r="P14" s="229"/>
      <c r="Q14" s="97">
        <v>287757</v>
      </c>
      <c r="R14" s="97">
        <v>280771</v>
      </c>
      <c r="S14" s="130"/>
      <c r="T14" s="175">
        <v>273522</v>
      </c>
      <c r="U14" s="175">
        <v>266053</v>
      </c>
      <c r="V14" s="130"/>
      <c r="W14" s="97">
        <v>288860</v>
      </c>
      <c r="X14" s="97">
        <v>285837</v>
      </c>
      <c r="Y14" s="130"/>
      <c r="Z14" s="175">
        <v>274844</v>
      </c>
      <c r="AA14" s="175">
        <v>270472</v>
      </c>
      <c r="AB14" s="130"/>
    </row>
    <row r="15" spans="1:28">
      <c r="A15" s="171" t="s">
        <v>175</v>
      </c>
      <c r="B15" s="223">
        <v>565578</v>
      </c>
      <c r="C15" s="223">
        <v>555401</v>
      </c>
      <c r="D15" s="178"/>
      <c r="E15" s="232">
        <v>561979</v>
      </c>
      <c r="F15" s="223">
        <v>554101</v>
      </c>
      <c r="G15" s="178"/>
      <c r="H15" s="232">
        <v>561902</v>
      </c>
      <c r="I15" s="223">
        <v>557629</v>
      </c>
      <c r="J15" s="178"/>
      <c r="K15" s="223">
        <v>286016</v>
      </c>
      <c r="L15" s="223">
        <v>284209</v>
      </c>
      <c r="M15" s="153"/>
      <c r="N15" s="189">
        <v>273975</v>
      </c>
      <c r="O15" s="189">
        <v>271192</v>
      </c>
      <c r="P15" s="189"/>
      <c r="Q15" s="98">
        <v>286896</v>
      </c>
      <c r="R15" s="98">
        <v>283973</v>
      </c>
      <c r="S15" s="153"/>
      <c r="T15" s="176">
        <v>275083</v>
      </c>
      <c r="U15" s="176">
        <v>270128</v>
      </c>
      <c r="V15" s="153"/>
      <c r="W15" s="98">
        <v>286596</v>
      </c>
      <c r="X15" s="98">
        <v>285577</v>
      </c>
      <c r="Y15" s="153"/>
      <c r="Z15" s="176">
        <v>275306</v>
      </c>
      <c r="AA15" s="176">
        <v>272052</v>
      </c>
      <c r="AB15" s="153"/>
    </row>
    <row r="16" spans="1:28">
      <c r="A16" s="137"/>
      <c r="B16" s="136"/>
      <c r="C16" s="136"/>
      <c r="D16" s="137"/>
      <c r="E16" s="136"/>
      <c r="F16" s="136"/>
    </row>
    <row r="17" spans="1:29" ht="14.25">
      <c r="A17" s="294" t="s">
        <v>171</v>
      </c>
      <c r="B17" s="294"/>
      <c r="C17" s="154"/>
      <c r="D17" s="154"/>
      <c r="E17" s="154"/>
      <c r="F17" s="154"/>
    </row>
    <row r="18" spans="1:29">
      <c r="A18" s="295" t="s">
        <v>321</v>
      </c>
      <c r="B18" s="295"/>
      <c r="C18" s="295"/>
      <c r="D18" s="295"/>
      <c r="E18" s="295"/>
      <c r="F18" s="295"/>
      <c r="G18" s="145"/>
    </row>
    <row r="19" spans="1:29">
      <c r="A19" s="142" t="s">
        <v>214</v>
      </c>
    </row>
    <row r="23" spans="1:29">
      <c r="L23" s="175"/>
      <c r="M23" s="175"/>
      <c r="N23" s="167"/>
      <c r="O23" s="97"/>
      <c r="P23" s="97"/>
      <c r="Q23" s="167"/>
      <c r="R23" s="97"/>
      <c r="S23" s="179"/>
      <c r="T23" s="167"/>
      <c r="U23" s="175"/>
      <c r="V23" s="175"/>
      <c r="W23" s="167"/>
      <c r="X23" s="97"/>
      <c r="Y23" s="97"/>
      <c r="Z23" s="167"/>
      <c r="AA23" s="175"/>
      <c r="AB23" s="175"/>
      <c r="AC23" s="97"/>
    </row>
    <row r="24" spans="1:29">
      <c r="L24" s="175"/>
      <c r="M24" s="175"/>
      <c r="N24" s="167"/>
      <c r="O24" s="97"/>
      <c r="P24" s="97"/>
      <c r="Q24" s="167"/>
      <c r="R24" s="97"/>
      <c r="S24" s="179"/>
      <c r="T24" s="167"/>
      <c r="U24" s="175"/>
      <c r="V24" s="175"/>
      <c r="W24" s="167"/>
      <c r="X24" s="97"/>
      <c r="Y24" s="97"/>
      <c r="Z24" s="167"/>
      <c r="AA24" s="175"/>
      <c r="AB24" s="175"/>
      <c r="AC24" s="97"/>
    </row>
    <row r="25" spans="1:29">
      <c r="A25" s="131"/>
      <c r="L25" s="175"/>
      <c r="M25" s="175"/>
      <c r="N25" s="167"/>
      <c r="O25" s="97"/>
      <c r="P25" s="97"/>
      <c r="Q25" s="167"/>
      <c r="R25" s="97"/>
      <c r="S25" s="179"/>
      <c r="T25" s="167"/>
      <c r="U25" s="175"/>
      <c r="V25" s="175"/>
      <c r="W25" s="167"/>
      <c r="X25" s="97"/>
      <c r="Y25" s="97"/>
      <c r="Z25" s="167"/>
      <c r="AA25" s="175"/>
      <c r="AB25" s="175"/>
      <c r="AC25" s="97"/>
    </row>
    <row r="26" spans="1:29">
      <c r="A26" s="131"/>
      <c r="L26" s="175"/>
      <c r="M26" s="175"/>
      <c r="N26" s="167"/>
      <c r="O26" s="97"/>
      <c r="P26" s="97"/>
      <c r="Q26" s="167"/>
      <c r="R26" s="97"/>
      <c r="S26" s="179"/>
      <c r="T26" s="167"/>
      <c r="U26" s="175"/>
      <c r="V26" s="175"/>
      <c r="W26" s="167"/>
      <c r="X26" s="97"/>
      <c r="Y26" s="97"/>
      <c r="Z26" s="167"/>
      <c r="AA26" s="175"/>
      <c r="AB26" s="175"/>
      <c r="AC26" s="97"/>
    </row>
    <row r="27" spans="1:29">
      <c r="A27" s="131"/>
    </row>
    <row r="28" spans="1:29">
      <c r="A28" s="131"/>
    </row>
    <row r="29" spans="1:29">
      <c r="A29" s="131"/>
    </row>
    <row r="30" spans="1:29">
      <c r="A30" s="131"/>
    </row>
    <row r="31" spans="1:29">
      <c r="A31" s="131"/>
    </row>
    <row r="32" spans="1:29">
      <c r="A32" s="131"/>
    </row>
  </sheetData>
  <mergeCells count="12">
    <mergeCell ref="Z3:AA3"/>
    <mergeCell ref="A17:B17"/>
    <mergeCell ref="A18:F18"/>
    <mergeCell ref="W3:X3"/>
    <mergeCell ref="N1:O1"/>
    <mergeCell ref="B3:C3"/>
    <mergeCell ref="E3:F3"/>
    <mergeCell ref="H3:I3"/>
    <mergeCell ref="K3:L3"/>
    <mergeCell ref="N3:O3"/>
    <mergeCell ref="T3:U3"/>
    <mergeCell ref="Q3:R3"/>
  </mergeCells>
  <hyperlinks>
    <hyperlink ref="N1" location="Contents!A1" display="back to contents"/>
    <hyperlink ref="N1:O1" location="Contents!A1" display="bac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1C655F"/>
  </sheetPr>
  <dimension ref="A1:L30"/>
  <sheetViews>
    <sheetView workbookViewId="0">
      <selection activeCell="D9" sqref="D9"/>
    </sheetView>
  </sheetViews>
  <sheetFormatPr defaultRowHeight="15"/>
  <cols>
    <col min="2" max="2" width="10.85546875" bestFit="1" customWidth="1"/>
  </cols>
  <sheetData>
    <row r="1" spans="1:12">
      <c r="A1" t="s">
        <v>200</v>
      </c>
    </row>
    <row r="5" spans="1:12">
      <c r="A5" s="24" t="s">
        <v>173</v>
      </c>
      <c r="B5" s="43">
        <v>2016</v>
      </c>
      <c r="C5" s="32">
        <v>2017</v>
      </c>
      <c r="D5" s="32">
        <v>2018</v>
      </c>
      <c r="H5" s="24" t="s">
        <v>122</v>
      </c>
      <c r="I5" t="s">
        <v>205</v>
      </c>
      <c r="J5" t="s">
        <v>206</v>
      </c>
      <c r="K5" t="s">
        <v>207</v>
      </c>
      <c r="L5" t="s">
        <v>208</v>
      </c>
    </row>
    <row r="6" spans="1:12">
      <c r="A6" s="27" t="s">
        <v>174</v>
      </c>
      <c r="B6" s="45">
        <f>(E!C6-E!B6)/E!B6</f>
        <v>4.940827724254903E-2</v>
      </c>
      <c r="C6" s="45">
        <f>(E!F6-E!E6)/E!E6</f>
        <v>7.2063529918606622E-2</v>
      </c>
      <c r="D6" s="45">
        <f>(E!I6-E!H6)/E!H6</f>
        <v>6.5421422983702793E-2</v>
      </c>
      <c r="H6" s="47"/>
      <c r="I6" s="48">
        <f t="shared" ref="I6:I15" si="0">IF(AND(MAX(B6:D6)&lt;0,MIN(B6:D6)&lt;0),MAX(B6:D6),IF(AND(MAX(B6:D6)&gt;0,MIN(B6:D6)&gt;0),MIN(B6:D6),0))</f>
        <v>4.940827724254903E-2</v>
      </c>
      <c r="J6" s="48">
        <f t="shared" ref="J6:J15" si="1">IF(AND(MAX(B6:D6)&lt;0,MIN(B6:D6)&lt;0),MIN(B6:D6)-I6,IF(AND(MAX(B6:D6)&gt;0,MIN(B6:D6)&gt;0),MAX(B6:D6)-I6,0))</f>
        <v>2.2655252676057593E-2</v>
      </c>
      <c r="K6">
        <f t="shared" ref="K6:K15" si="2">IF(AND(I6=0,J6=0),MIN(B6:D6),0)</f>
        <v>0</v>
      </c>
      <c r="L6">
        <f t="shared" ref="L6:L15" si="3">IF(AND(I6=0,J6=0),MAX(B6:D6),0)</f>
        <v>0</v>
      </c>
    </row>
    <row r="7" spans="1:12">
      <c r="A7" s="27">
        <v>2</v>
      </c>
      <c r="B7" s="45">
        <f>(E!C7-E!B7)/E!B7</f>
        <v>3.4360501971872071E-2</v>
      </c>
      <c r="C7" s="45">
        <f>(E!F7-E!E7)/E!E7</f>
        <v>3.0216336883324927E-2</v>
      </c>
      <c r="D7" s="45">
        <f>(E!I7-E!H7)/E!H7</f>
        <v>2.7618865592764615E-2</v>
      </c>
      <c r="H7" s="47"/>
      <c r="I7" s="48">
        <f t="shared" si="0"/>
        <v>2.7618865592764615E-2</v>
      </c>
      <c r="J7" s="48">
        <f t="shared" si="1"/>
        <v>6.741636379107456E-3</v>
      </c>
      <c r="K7">
        <f t="shared" si="2"/>
        <v>0</v>
      </c>
      <c r="L7">
        <f t="shared" si="3"/>
        <v>0</v>
      </c>
    </row>
    <row r="8" spans="1:12">
      <c r="A8" s="27">
        <v>3</v>
      </c>
      <c r="B8" s="45">
        <f>(E!C8-E!B8)/E!B8</f>
        <v>1.6135088697472776E-2</v>
      </c>
      <c r="C8" s="45">
        <f>(E!F8-E!E8)/E!E8</f>
        <v>2.0764511562057573E-2</v>
      </c>
      <c r="D8" s="45">
        <f>(E!I8-E!H8)/E!H8</f>
        <v>2.6381796922536969E-2</v>
      </c>
      <c r="H8" s="47"/>
      <c r="I8" s="48">
        <f t="shared" si="0"/>
        <v>1.6135088697472776E-2</v>
      </c>
      <c r="J8" s="48">
        <f t="shared" si="1"/>
        <v>1.0246708225064193E-2</v>
      </c>
      <c r="K8">
        <f t="shared" si="2"/>
        <v>0</v>
      </c>
      <c r="L8">
        <f t="shared" si="3"/>
        <v>0</v>
      </c>
    </row>
    <row r="9" spans="1:12">
      <c r="A9" s="27">
        <v>4</v>
      </c>
      <c r="B9" s="45">
        <f>(E!C9-E!B9)/E!B9</f>
        <v>4.0354787424215915E-3</v>
      </c>
      <c r="C9" s="45">
        <f>(E!F9-E!E9)/E!E9</f>
        <v>-1.1883611448447504E-2</v>
      </c>
      <c r="D9" s="45">
        <f>(E!I9-E!H9)/E!H9</f>
        <v>-5.6588611471697263E-3</v>
      </c>
      <c r="H9" s="47"/>
      <c r="I9" s="48">
        <f t="shared" si="0"/>
        <v>0</v>
      </c>
      <c r="J9" s="48">
        <f t="shared" si="1"/>
        <v>0</v>
      </c>
      <c r="K9">
        <f t="shared" si="2"/>
        <v>-1.1883611448447504E-2</v>
      </c>
      <c r="L9">
        <f t="shared" si="3"/>
        <v>4.0354787424215915E-3</v>
      </c>
    </row>
    <row r="10" spans="1:12">
      <c r="A10" s="27">
        <v>5</v>
      </c>
      <c r="B10" s="45">
        <f>(E!C10-E!B10)/E!B10</f>
        <v>-5.2059806245683456E-3</v>
      </c>
      <c r="C10" s="45">
        <f>(E!F10-E!E10)/E!E10</f>
        <v>-2.0607895446779173E-3</v>
      </c>
      <c r="D10" s="45">
        <f>(E!I10-E!H10)/E!H10</f>
        <v>3.7481722511687296E-3</v>
      </c>
      <c r="H10" s="47"/>
      <c r="I10" s="48">
        <f t="shared" si="0"/>
        <v>0</v>
      </c>
      <c r="J10" s="48">
        <f t="shared" si="1"/>
        <v>0</v>
      </c>
      <c r="K10">
        <f t="shared" si="2"/>
        <v>-5.2059806245683456E-3</v>
      </c>
      <c r="L10">
        <f t="shared" si="3"/>
        <v>3.7481722511687296E-3</v>
      </c>
    </row>
    <row r="11" spans="1:12">
      <c r="A11" s="27">
        <v>6</v>
      </c>
      <c r="B11" s="45">
        <f>(E!C11-E!B11)/E!B11</f>
        <v>-9.8647005140602984E-3</v>
      </c>
      <c r="C11" s="45">
        <f>(E!F11-E!E11)/E!E11</f>
        <v>-6.4563062653450942E-3</v>
      </c>
      <c r="D11" s="45">
        <f>(E!I11-E!H11)/E!H11</f>
        <v>-1.2202359492603706E-4</v>
      </c>
      <c r="H11" s="47"/>
      <c r="I11" s="48">
        <f t="shared" si="0"/>
        <v>-1.2202359492603706E-4</v>
      </c>
      <c r="J11" s="48">
        <f t="shared" si="1"/>
        <v>-9.7426769191342605E-3</v>
      </c>
      <c r="K11">
        <f t="shared" si="2"/>
        <v>0</v>
      </c>
      <c r="L11">
        <f t="shared" si="3"/>
        <v>0</v>
      </c>
    </row>
    <row r="12" spans="1:12">
      <c r="A12" s="27">
        <v>7</v>
      </c>
      <c r="B12" s="45">
        <f>(E!C12-E!B12)/E!B12</f>
        <v>-2.0726232547414118E-2</v>
      </c>
      <c r="C12" s="45">
        <f>(E!F12-E!E12)/E!E12</f>
        <v>-2.1403304037051894E-2</v>
      </c>
      <c r="D12" s="45">
        <f>(E!I12-E!H12)/E!H12</f>
        <v>-1.4452645084485547E-2</v>
      </c>
      <c r="H12" s="47"/>
      <c r="I12" s="48">
        <f t="shared" si="0"/>
        <v>-1.4452645084485547E-2</v>
      </c>
      <c r="J12" s="48">
        <f t="shared" si="1"/>
        <v>-6.9506589525663472E-3</v>
      </c>
      <c r="K12">
        <f t="shared" si="2"/>
        <v>0</v>
      </c>
      <c r="L12">
        <f t="shared" si="3"/>
        <v>0</v>
      </c>
    </row>
    <row r="13" spans="1:12">
      <c r="A13" s="27">
        <v>8</v>
      </c>
      <c r="B13" s="45">
        <f>(E!C13-E!B13)/E!B13</f>
        <v>-1.5232685260179639E-2</v>
      </c>
      <c r="C13" s="45">
        <f>(E!F13-E!E13)/E!E13</f>
        <v>-3.5063093643313212E-2</v>
      </c>
      <c r="D13" s="45">
        <f>(E!I13-E!H13)/E!H13</f>
        <v>-2.866901753664669E-2</v>
      </c>
      <c r="H13" s="47"/>
      <c r="I13" s="48">
        <f t="shared" si="0"/>
        <v>-1.5232685260179639E-2</v>
      </c>
      <c r="J13" s="48">
        <f t="shared" si="1"/>
        <v>-1.9830408383133574E-2</v>
      </c>
      <c r="K13">
        <f t="shared" si="2"/>
        <v>0</v>
      </c>
      <c r="L13">
        <f t="shared" si="3"/>
        <v>0</v>
      </c>
    </row>
    <row r="14" spans="1:12">
      <c r="A14" s="27">
        <v>9</v>
      </c>
      <c r="B14" s="45">
        <f>(E!C14-E!B14)/E!B14</f>
        <v>-1.2124654064238131E-2</v>
      </c>
      <c r="C14" s="45">
        <f>(E!F14-E!E14)/E!E14</f>
        <v>-2.575368043343863E-2</v>
      </c>
      <c r="D14" s="45">
        <f>(E!I14-E!H14)/E!H14</f>
        <v>-1.3118587059875396E-2</v>
      </c>
      <c r="H14" s="47"/>
      <c r="I14" s="48">
        <f t="shared" si="0"/>
        <v>-1.2124654064238131E-2</v>
      </c>
      <c r="J14" s="48">
        <f t="shared" si="1"/>
        <v>-1.3629026369200499E-2</v>
      </c>
      <c r="K14">
        <f t="shared" si="2"/>
        <v>0</v>
      </c>
      <c r="L14">
        <f t="shared" si="3"/>
        <v>0</v>
      </c>
    </row>
    <row r="15" spans="1:12">
      <c r="A15" s="30" t="s">
        <v>175</v>
      </c>
      <c r="B15" s="45">
        <f>(E!C15-E!B15)/E!B15</f>
        <v>-1.7993981378342155E-2</v>
      </c>
      <c r="C15" s="45">
        <f>(E!F15-E!E15)/E!E15</f>
        <v>-1.4018317410437044E-2</v>
      </c>
      <c r="D15" s="45">
        <f>(E!I15-E!H15)/E!H15</f>
        <v>-7.6045289036166452E-3</v>
      </c>
      <c r="H15" s="47"/>
      <c r="I15" s="48">
        <f t="shared" si="0"/>
        <v>-7.6045289036166452E-3</v>
      </c>
      <c r="J15" s="48">
        <f t="shared" si="1"/>
        <v>-1.0389452474725509E-2</v>
      </c>
      <c r="K15">
        <f t="shared" si="2"/>
        <v>0</v>
      </c>
      <c r="L15">
        <f t="shared" si="3"/>
        <v>0</v>
      </c>
    </row>
    <row r="17" spans="1:9">
      <c r="B17" t="s">
        <v>209</v>
      </c>
      <c r="G17" t="s">
        <v>212</v>
      </c>
    </row>
    <row r="19" spans="1:9">
      <c r="A19" s="24" t="s">
        <v>173</v>
      </c>
      <c r="B19" s="43">
        <v>2016</v>
      </c>
      <c r="C19" s="32">
        <v>2017</v>
      </c>
      <c r="D19" s="32">
        <v>2018</v>
      </c>
      <c r="F19" s="24" t="s">
        <v>173</v>
      </c>
      <c r="G19" s="43">
        <v>2016</v>
      </c>
      <c r="H19" s="32">
        <v>2017</v>
      </c>
      <c r="I19" s="32">
        <v>2018</v>
      </c>
    </row>
    <row r="20" spans="1:9">
      <c r="A20" s="169" t="s">
        <v>174</v>
      </c>
      <c r="B20" s="45">
        <f>(E!L6-E!K6)/E!K6</f>
        <v>2.5097014925373133E-2</v>
      </c>
      <c r="C20" s="45">
        <f>(E!U6-E!T6)/E!T6</f>
        <v>0.10185516085737657</v>
      </c>
      <c r="D20" s="45">
        <f>(E!AA6-E!Z6)/E!Z6</f>
        <v>9.5532447373006188E-2</v>
      </c>
      <c r="F20" s="169" t="s">
        <v>174</v>
      </c>
      <c r="G20" s="45">
        <f>(E!O6-E!N6)/E!N6</f>
        <v>9.5090593792979725E-2</v>
      </c>
      <c r="H20" s="45">
        <f>(E!R6-E!Q6)/E!Q6</f>
        <v>4.4079580464443165E-2</v>
      </c>
      <c r="I20" s="45">
        <f>(E!X6-E!W6)/E!W6</f>
        <v>3.7020852241531926E-2</v>
      </c>
    </row>
    <row r="21" spans="1:9">
      <c r="A21" s="169">
        <v>2</v>
      </c>
      <c r="B21" s="45">
        <f>(E!L7-E!K7)/E!K7</f>
        <v>5.6519781923673289E-3</v>
      </c>
      <c r="C21" s="45">
        <f>(E!U7-E!T7)/E!T7</f>
        <v>4.6082347518820094E-2</v>
      </c>
      <c r="D21" s="45">
        <f>(E!AA7-E!Z7)/E!Z7</f>
        <v>4.4388268650064927E-2</v>
      </c>
      <c r="F21" s="169">
        <v>2</v>
      </c>
      <c r="G21" s="45">
        <f>(E!O7-E!N7)/E!N7</f>
        <v>4.4990498757529827E-2</v>
      </c>
      <c r="H21" s="45">
        <f>(E!R7-E!Q7)/E!Q7</f>
        <v>1.5409485848650819E-2</v>
      </c>
      <c r="I21" s="45">
        <f>(E!X7-E!W7)/E!W7</f>
        <v>1.195206253835966E-2</v>
      </c>
    </row>
    <row r="22" spans="1:9">
      <c r="A22" s="169">
        <v>3</v>
      </c>
      <c r="B22" s="45">
        <f>(E!L8-E!K8)/E!K8</f>
        <v>5.2864113949092186E-3</v>
      </c>
      <c r="C22" s="45">
        <f>(E!U8-E!T8)/E!T8</f>
        <v>3.257292962809346E-2</v>
      </c>
      <c r="D22" s="45">
        <f>(E!AA8-E!Z8)/E!Z8</f>
        <v>3.5930320306913052E-2</v>
      </c>
      <c r="F22" s="169">
        <v>3</v>
      </c>
      <c r="G22" s="45">
        <f>(E!O8-E!N8)/E!N8</f>
        <v>3.4694459178099546E-2</v>
      </c>
      <c r="H22" s="45">
        <f>(E!R8-E!Q8)/E!Q8</f>
        <v>9.7886230205208608E-3</v>
      </c>
      <c r="I22" s="45">
        <f>(E!X8-E!W8)/E!W8</f>
        <v>1.7469261917230292E-2</v>
      </c>
    </row>
    <row r="23" spans="1:9">
      <c r="A23" s="169">
        <v>4</v>
      </c>
      <c r="B23" s="45">
        <f>(E!L9-E!K9)/E!K9</f>
        <v>-1.3210391639380765E-2</v>
      </c>
      <c r="C23" s="45">
        <f>(E!U9-E!T9)/E!T9</f>
        <v>-7.7828214849068027E-3</v>
      </c>
      <c r="D23" s="45">
        <f>(E!AA9-E!Z9)/E!Z9</f>
        <v>-2.5522381165021635E-3</v>
      </c>
      <c r="F23" s="169">
        <v>4</v>
      </c>
      <c r="G23" s="45">
        <f>(E!O9-E!N9)/E!N9</f>
        <v>-2.9181825218670175E-3</v>
      </c>
      <c r="H23" s="45">
        <f>(E!R9-E!Q9)/E!Q9</f>
        <v>-1.5759944295177231E-2</v>
      </c>
      <c r="I23" s="45">
        <f>(E!X9-E!W9)/E!W9</f>
        <v>-8.6032961058957018E-3</v>
      </c>
    </row>
    <row r="24" spans="1:9">
      <c r="A24" s="169">
        <v>5</v>
      </c>
      <c r="B24" s="45">
        <f>(E!L10-E!K10)/E!K10</f>
        <v>-8.1323601681804122E-3</v>
      </c>
      <c r="C24" s="45">
        <f>(E!U10-E!T10)/E!T10</f>
        <v>-2.5409829754140646E-4</v>
      </c>
      <c r="D24" s="45">
        <f>(E!AA10-E!Z10)/E!Z10</f>
        <v>4.7714436212219664E-3</v>
      </c>
      <c r="F24" s="169">
        <v>5</v>
      </c>
      <c r="G24" s="45">
        <f>(E!O10-E!N10)/E!N10</f>
        <v>3.3629048101480371E-3</v>
      </c>
      <c r="H24" s="45">
        <f>(E!R10-E!Q10)/E!Q10</f>
        <v>-3.773254413685893E-3</v>
      </c>
      <c r="I24" s="45">
        <f>(E!X10-E!W10)/E!W10</f>
        <v>2.7769871331713119E-3</v>
      </c>
    </row>
    <row r="25" spans="1:9">
      <c r="A25" s="169">
        <v>6</v>
      </c>
      <c r="B25" s="45">
        <f>(E!L11-E!K11)/E!K11</f>
        <v>-5.7632580452311863E-3</v>
      </c>
      <c r="C25" s="45">
        <f>(E!U11-E!T11)/E!T11</f>
        <v>-6.3435454804135448E-3</v>
      </c>
      <c r="D25" s="45">
        <f>(E!AA11-E!Z11)/E!Z11</f>
        <v>1.8525379770285291E-4</v>
      </c>
      <c r="F25" s="169">
        <v>6</v>
      </c>
      <c r="G25" s="45">
        <f>(E!O11-E!N11)/E!N11</f>
        <v>1.6787934053942685E-4</v>
      </c>
      <c r="H25" s="45">
        <f>(E!R11-E!Q11)/E!Q11</f>
        <v>-6.5642732074484705E-3</v>
      </c>
      <c r="I25" s="45">
        <f>(E!X11-E!W11)/E!W11</f>
        <v>-4.1609830050981088E-4</v>
      </c>
    </row>
    <row r="26" spans="1:9">
      <c r="A26" s="169">
        <v>7</v>
      </c>
      <c r="B26" s="45">
        <f>(E!L12-E!K12)/E!K12</f>
        <v>-1.5650438716555966E-2</v>
      </c>
      <c r="C26" s="45">
        <f>(E!U12-E!T12)/E!T12</f>
        <v>-2.4579887424338812E-2</v>
      </c>
      <c r="D26" s="45">
        <f>(E!AA12-E!Z12)/E!Z12</f>
        <v>-1.7932704232547635E-2</v>
      </c>
      <c r="F26" s="169">
        <v>7</v>
      </c>
      <c r="G26" s="45">
        <f>(E!O12-E!N12)/E!N12</f>
        <v>-1.9056754356712766E-2</v>
      </c>
      <c r="H26" s="45">
        <f>(E!R12-E!Q12)/E!Q12</f>
        <v>-1.8349706569202106E-2</v>
      </c>
      <c r="I26" s="45">
        <f>(E!X12-E!W12)/E!W12</f>
        <v>-1.1106364801366937E-2</v>
      </c>
    </row>
    <row r="27" spans="1:9">
      <c r="A27" s="169">
        <v>8</v>
      </c>
      <c r="B27" s="45">
        <f>(E!L13-E!K13)/E!K13</f>
        <v>-2.4347660466002157E-2</v>
      </c>
      <c r="C27" s="45">
        <f>(E!U13-E!T13)/E!T13</f>
        <v>-3.5498783366492204E-2</v>
      </c>
      <c r="D27" s="45">
        <f>(E!AA13-E!Z13)/E!Z13</f>
        <v>-2.8405046910384989E-2</v>
      </c>
      <c r="F27" s="169">
        <v>8</v>
      </c>
      <c r="G27" s="45">
        <f>(E!O13-E!N13)/E!N13</f>
        <v>-2.0355858762791557E-2</v>
      </c>
      <c r="H27" s="45">
        <f>(E!R13-E!Q13)/E!Q13</f>
        <v>-3.464594897653589E-2</v>
      </c>
      <c r="I27" s="45">
        <f>(E!X13-E!W13)/E!W13</f>
        <v>-2.8921401837359646E-2</v>
      </c>
    </row>
    <row r="28" spans="1:9">
      <c r="A28" s="169">
        <v>9</v>
      </c>
      <c r="B28" s="45">
        <f>(E!L14-E!K14)/E!K14</f>
        <v>-1.7652670088647713E-2</v>
      </c>
      <c r="C28" s="45">
        <f>(E!U14-E!T14)/E!T14</f>
        <v>-2.7306761430524785E-2</v>
      </c>
      <c r="D28" s="45">
        <f>(E!AA14-E!Z14)/E!Z14</f>
        <v>-1.5907205542052945E-2</v>
      </c>
      <c r="F28" s="169">
        <v>9</v>
      </c>
      <c r="G28" s="45">
        <f>(E!O14-E!N14)/E!N14</f>
        <v>-1.8966652080705717E-2</v>
      </c>
      <c r="H28" s="45">
        <f>(E!R14-E!Q14)/E!Q14</f>
        <v>-2.4277428524762213E-2</v>
      </c>
      <c r="I28" s="45">
        <f>(E!X14-E!W14)/E!W14</f>
        <v>-1.0465277296960465E-2</v>
      </c>
    </row>
    <row r="29" spans="1:9">
      <c r="A29" s="171" t="s">
        <v>175</v>
      </c>
      <c r="B29" s="45">
        <f>(E!L15-E!K15)/E!K15</f>
        <v>-6.3178283732378609E-3</v>
      </c>
      <c r="C29" s="45">
        <f>(E!U15-E!T15)/E!T15</f>
        <v>-1.8012745244162669E-2</v>
      </c>
      <c r="D29" s="45">
        <f>(E!AA15-E!Z15)/E!Z15</f>
        <v>-1.1819575308928973E-2</v>
      </c>
      <c r="F29" s="171" t="s">
        <v>175</v>
      </c>
      <c r="G29" s="45">
        <f>(E!O15-E!N15)/E!N15</f>
        <v>-1.0157861118715212E-2</v>
      </c>
      <c r="H29" s="45">
        <f>(E!R15-E!Q15)/E!Q15</f>
        <v>-1.0188360939155653E-2</v>
      </c>
      <c r="I29" s="45">
        <f>(E!X15-E!W15)/E!W15</f>
        <v>-3.5555276416977207E-3</v>
      </c>
    </row>
    <row r="30" spans="1:9">
      <c r="A30" s="30"/>
      <c r="B30" s="45"/>
      <c r="C30" s="45"/>
      <c r="D30" s="45"/>
      <c r="F30" s="30"/>
      <c r="G30" s="45"/>
      <c r="H30" s="45"/>
      <c r="I30" s="45"/>
    </row>
  </sheetData>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W310"/>
  <sheetViews>
    <sheetView workbookViewId="0"/>
  </sheetViews>
  <sheetFormatPr defaultColWidth="8.85546875" defaultRowHeight="12.75"/>
  <cols>
    <col min="1" max="1" width="20.140625" style="121" customWidth="1"/>
    <col min="2" max="2" width="9.140625" style="121" bestFit="1" customWidth="1"/>
    <col min="3" max="3" width="9.140625" style="121" customWidth="1"/>
    <col min="4" max="16384" width="8.85546875" style="121"/>
  </cols>
  <sheetData>
    <row r="1" spans="1:23" ht="18" customHeight="1">
      <c r="A1" s="191" t="s">
        <v>244</v>
      </c>
      <c r="B1" s="191"/>
      <c r="C1" s="191"/>
      <c r="D1" s="191"/>
      <c r="E1" s="191"/>
      <c r="F1" s="191"/>
      <c r="G1" s="191"/>
      <c r="H1" s="191"/>
      <c r="I1" s="191"/>
      <c r="J1" s="191"/>
      <c r="K1" s="191"/>
      <c r="L1" s="191"/>
      <c r="M1" s="191"/>
      <c r="N1" s="283" t="s">
        <v>159</v>
      </c>
      <c r="O1" s="283"/>
    </row>
    <row r="2" spans="1:23" ht="15" customHeight="1">
      <c r="A2" s="78"/>
      <c r="B2" s="78"/>
      <c r="C2" s="78"/>
      <c r="D2" s="78"/>
      <c r="E2" s="78"/>
      <c r="F2" s="78"/>
      <c r="G2" s="78"/>
      <c r="H2" s="78"/>
      <c r="I2" s="78"/>
      <c r="J2" s="78"/>
      <c r="K2" s="78"/>
      <c r="L2" s="78"/>
      <c r="M2" s="79"/>
      <c r="N2" s="160"/>
      <c r="O2" s="160"/>
      <c r="P2" s="160"/>
      <c r="Q2" s="160"/>
      <c r="R2" s="160"/>
      <c r="S2" s="160"/>
      <c r="T2" s="160"/>
      <c r="U2" s="160"/>
      <c r="V2" s="68"/>
      <c r="W2" s="69"/>
    </row>
    <row r="3" spans="1:23">
      <c r="A3" s="57" t="s">
        <v>239</v>
      </c>
      <c r="B3" s="58"/>
      <c r="C3" s="58"/>
      <c r="D3" s="298" t="s">
        <v>177</v>
      </c>
      <c r="E3" s="298"/>
      <c r="F3" s="298"/>
      <c r="G3" s="298"/>
      <c r="H3" s="298"/>
      <c r="I3" s="298"/>
      <c r="J3" s="298"/>
      <c r="K3" s="298"/>
      <c r="L3" s="298"/>
      <c r="M3" s="298"/>
      <c r="N3" s="298"/>
      <c r="O3" s="298"/>
      <c r="P3" s="298"/>
      <c r="Q3" s="298"/>
      <c r="R3" s="298"/>
      <c r="S3" s="298"/>
      <c r="T3" s="298"/>
      <c r="U3" s="298"/>
      <c r="V3" s="298"/>
      <c r="W3" s="158"/>
    </row>
    <row r="4" spans="1:23">
      <c r="A4" s="59" t="s">
        <v>178</v>
      </c>
      <c r="B4" s="144" t="s">
        <v>179</v>
      </c>
      <c r="C4" s="60"/>
      <c r="D4" s="144" t="s">
        <v>180</v>
      </c>
      <c r="E4" s="144" t="s">
        <v>181</v>
      </c>
      <c r="F4" s="144" t="s">
        <v>182</v>
      </c>
      <c r="G4" s="144" t="s">
        <v>183</v>
      </c>
      <c r="H4" s="144" t="s">
        <v>184</v>
      </c>
      <c r="I4" s="144" t="s">
        <v>185</v>
      </c>
      <c r="J4" s="144" t="s">
        <v>186</v>
      </c>
      <c r="K4" s="144" t="s">
        <v>187</v>
      </c>
      <c r="L4" s="144" t="s">
        <v>188</v>
      </c>
      <c r="M4" s="144" t="s">
        <v>189</v>
      </c>
      <c r="N4" s="144" t="s">
        <v>190</v>
      </c>
      <c r="O4" s="144" t="s">
        <v>191</v>
      </c>
      <c r="P4" s="144" t="s">
        <v>192</v>
      </c>
      <c r="Q4" s="144" t="s">
        <v>193</v>
      </c>
      <c r="R4" s="144" t="s">
        <v>194</v>
      </c>
      <c r="S4" s="144" t="s">
        <v>195</v>
      </c>
      <c r="T4" s="144" t="s">
        <v>196</v>
      </c>
      <c r="U4" s="144" t="s">
        <v>197</v>
      </c>
      <c r="V4" s="144" t="s">
        <v>198</v>
      </c>
      <c r="W4" s="162"/>
    </row>
    <row r="5" spans="1:23">
      <c r="A5" s="169" t="s">
        <v>132</v>
      </c>
      <c r="B5" s="165">
        <f>B73+B39</f>
        <v>229840</v>
      </c>
      <c r="C5" s="165"/>
      <c r="D5" s="165">
        <v>12206</v>
      </c>
      <c r="E5" s="165">
        <v>11095</v>
      </c>
      <c r="F5" s="165">
        <v>9092</v>
      </c>
      <c r="G5" s="165">
        <v>11544</v>
      </c>
      <c r="H5" s="165">
        <v>21241</v>
      </c>
      <c r="I5" s="165">
        <v>24730</v>
      </c>
      <c r="J5" s="165">
        <v>20245</v>
      </c>
      <c r="K5" s="165">
        <v>16101</v>
      </c>
      <c r="L5" s="165">
        <v>14132</v>
      </c>
      <c r="M5" s="165">
        <v>14340</v>
      </c>
      <c r="N5" s="165">
        <v>14798</v>
      </c>
      <c r="O5" s="165">
        <v>13637</v>
      </c>
      <c r="P5" s="165">
        <v>11847</v>
      </c>
      <c r="Q5" s="165">
        <v>11058</v>
      </c>
      <c r="R5" s="165">
        <v>7680</v>
      </c>
      <c r="S5" s="165">
        <v>6429</v>
      </c>
      <c r="T5" s="165">
        <v>5049</v>
      </c>
      <c r="U5" s="165">
        <v>3063</v>
      </c>
      <c r="V5" s="165">
        <v>1553</v>
      </c>
      <c r="W5" s="158"/>
    </row>
    <row r="6" spans="1:23">
      <c r="A6" s="169" t="s">
        <v>142</v>
      </c>
      <c r="B6" s="165">
        <v>262190</v>
      </c>
      <c r="C6" s="165"/>
      <c r="D6" s="165">
        <v>14966</v>
      </c>
      <c r="E6" s="165">
        <v>16450</v>
      </c>
      <c r="F6" s="165">
        <v>14648</v>
      </c>
      <c r="G6" s="165">
        <v>14247</v>
      </c>
      <c r="H6" s="165">
        <v>13539</v>
      </c>
      <c r="I6" s="165">
        <v>13835</v>
      </c>
      <c r="J6" s="165">
        <v>15894</v>
      </c>
      <c r="K6" s="165">
        <v>16856</v>
      </c>
      <c r="L6" s="165">
        <v>18197</v>
      </c>
      <c r="M6" s="165">
        <v>20448</v>
      </c>
      <c r="N6" s="165">
        <v>20614</v>
      </c>
      <c r="O6" s="165">
        <v>18197</v>
      </c>
      <c r="P6" s="165">
        <v>16528</v>
      </c>
      <c r="Q6" s="165">
        <v>16324</v>
      </c>
      <c r="R6" s="165">
        <v>11457</v>
      </c>
      <c r="S6" s="165">
        <v>8565</v>
      </c>
      <c r="T6" s="165">
        <v>6020</v>
      </c>
      <c r="U6" s="165">
        <v>3511</v>
      </c>
      <c r="V6" s="165">
        <v>1894</v>
      </c>
      <c r="W6" s="158"/>
    </row>
    <row r="7" spans="1:23">
      <c r="A7" s="169" t="s">
        <v>144</v>
      </c>
      <c r="B7" s="165">
        <v>116520</v>
      </c>
      <c r="C7" s="165"/>
      <c r="D7" s="165">
        <v>5792</v>
      </c>
      <c r="E7" s="165">
        <v>6193</v>
      </c>
      <c r="F7" s="165">
        <v>6149</v>
      </c>
      <c r="G7" s="165">
        <v>6493</v>
      </c>
      <c r="H7" s="165">
        <v>6320</v>
      </c>
      <c r="I7" s="165">
        <v>5927</v>
      </c>
      <c r="J7" s="165">
        <v>6336</v>
      </c>
      <c r="K7" s="165">
        <v>6266</v>
      </c>
      <c r="L7" s="165">
        <v>7051</v>
      </c>
      <c r="M7" s="165">
        <v>8306</v>
      </c>
      <c r="N7" s="165">
        <v>9131</v>
      </c>
      <c r="O7" s="165">
        <v>8380</v>
      </c>
      <c r="P7" s="165">
        <v>7689</v>
      </c>
      <c r="Q7" s="165">
        <v>8445</v>
      </c>
      <c r="R7" s="165">
        <v>6281</v>
      </c>
      <c r="S7" s="165">
        <v>4860</v>
      </c>
      <c r="T7" s="165">
        <v>3539</v>
      </c>
      <c r="U7" s="165">
        <v>2135</v>
      </c>
      <c r="V7" s="165">
        <v>1227</v>
      </c>
    </row>
    <row r="8" spans="1:23">
      <c r="A8" s="169" t="s">
        <v>148</v>
      </c>
      <c r="B8" s="165">
        <v>87130</v>
      </c>
      <c r="C8" s="165"/>
      <c r="D8" s="165">
        <v>3848</v>
      </c>
      <c r="E8" s="165">
        <v>4276</v>
      </c>
      <c r="F8" s="165">
        <v>4256</v>
      </c>
      <c r="G8" s="165">
        <v>4752</v>
      </c>
      <c r="H8" s="165">
        <v>4852</v>
      </c>
      <c r="I8" s="165">
        <v>4366</v>
      </c>
      <c r="J8" s="165">
        <v>3913</v>
      </c>
      <c r="K8" s="165">
        <v>4194</v>
      </c>
      <c r="L8" s="165">
        <v>4970</v>
      </c>
      <c r="M8" s="165">
        <v>6177</v>
      </c>
      <c r="N8" s="165">
        <v>6963</v>
      </c>
      <c r="O8" s="165">
        <v>6689</v>
      </c>
      <c r="P8" s="165">
        <v>6318</v>
      </c>
      <c r="Q8" s="165">
        <v>6883</v>
      </c>
      <c r="R8" s="165">
        <v>5338</v>
      </c>
      <c r="S8" s="165">
        <v>4086</v>
      </c>
      <c r="T8" s="165">
        <v>2803</v>
      </c>
      <c r="U8" s="165">
        <v>1580</v>
      </c>
      <c r="V8" s="165">
        <v>866</v>
      </c>
    </row>
    <row r="9" spans="1:23">
      <c r="A9" s="169" t="s">
        <v>127</v>
      </c>
      <c r="B9" s="165">
        <v>507170</v>
      </c>
      <c r="C9" s="165"/>
      <c r="D9" s="165">
        <v>26510</v>
      </c>
      <c r="E9" s="165">
        <v>25742</v>
      </c>
      <c r="F9" s="165">
        <v>21036</v>
      </c>
      <c r="G9" s="165">
        <v>25089</v>
      </c>
      <c r="H9" s="165">
        <v>45590</v>
      </c>
      <c r="I9" s="165">
        <v>53439</v>
      </c>
      <c r="J9" s="165">
        <v>45445</v>
      </c>
      <c r="K9" s="165">
        <v>37324</v>
      </c>
      <c r="L9" s="165">
        <v>32843</v>
      </c>
      <c r="M9" s="165">
        <v>32418</v>
      </c>
      <c r="N9" s="165">
        <v>32263</v>
      </c>
      <c r="O9" s="165">
        <v>29151</v>
      </c>
      <c r="P9" s="165">
        <v>24387</v>
      </c>
      <c r="Q9" s="165">
        <v>23468</v>
      </c>
      <c r="R9" s="165">
        <v>16844</v>
      </c>
      <c r="S9" s="165">
        <v>13748</v>
      </c>
      <c r="T9" s="165">
        <v>10944</v>
      </c>
      <c r="U9" s="165">
        <v>7006</v>
      </c>
      <c r="V9" s="165">
        <v>3923</v>
      </c>
    </row>
    <row r="10" spans="1:23">
      <c r="A10" s="169" t="s">
        <v>153</v>
      </c>
      <c r="B10" s="165">
        <v>51350</v>
      </c>
      <c r="C10" s="165"/>
      <c r="D10" s="165">
        <v>2855</v>
      </c>
      <c r="E10" s="165">
        <v>2867</v>
      </c>
      <c r="F10" s="165">
        <v>2725</v>
      </c>
      <c r="G10" s="165">
        <v>2949</v>
      </c>
      <c r="H10" s="165">
        <v>3002</v>
      </c>
      <c r="I10" s="165">
        <v>2734</v>
      </c>
      <c r="J10" s="165">
        <v>2841</v>
      </c>
      <c r="K10" s="165">
        <v>2937</v>
      </c>
      <c r="L10" s="165">
        <v>3349</v>
      </c>
      <c r="M10" s="165">
        <v>4162</v>
      </c>
      <c r="N10" s="165">
        <v>4120</v>
      </c>
      <c r="O10" s="165">
        <v>3692</v>
      </c>
      <c r="P10" s="165">
        <v>3234</v>
      </c>
      <c r="Q10" s="165">
        <v>3424</v>
      </c>
      <c r="R10" s="165">
        <v>2531</v>
      </c>
      <c r="S10" s="165">
        <v>1793</v>
      </c>
      <c r="T10" s="165">
        <v>1148</v>
      </c>
      <c r="U10" s="165">
        <v>661</v>
      </c>
      <c r="V10" s="165">
        <v>326</v>
      </c>
    </row>
    <row r="11" spans="1:23">
      <c r="A11" s="169" t="s">
        <v>147</v>
      </c>
      <c r="B11" s="165">
        <v>149520</v>
      </c>
      <c r="C11" s="165"/>
      <c r="D11" s="165">
        <v>6780</v>
      </c>
      <c r="E11" s="165">
        <v>7805</v>
      </c>
      <c r="F11" s="165">
        <v>7528</v>
      </c>
      <c r="G11" s="165">
        <v>7729</v>
      </c>
      <c r="H11" s="165">
        <v>7793</v>
      </c>
      <c r="I11" s="165">
        <v>7518</v>
      </c>
      <c r="J11" s="165">
        <v>7272</v>
      </c>
      <c r="K11" s="165">
        <v>6864</v>
      </c>
      <c r="L11" s="165">
        <v>8149</v>
      </c>
      <c r="M11" s="165">
        <v>10774</v>
      </c>
      <c r="N11" s="165">
        <v>12131</v>
      </c>
      <c r="O11" s="165">
        <v>11365</v>
      </c>
      <c r="P11" s="165">
        <v>10905</v>
      </c>
      <c r="Q11" s="165">
        <v>11328</v>
      </c>
      <c r="R11" s="165">
        <v>9134</v>
      </c>
      <c r="S11" s="165">
        <v>6999</v>
      </c>
      <c r="T11" s="165">
        <v>5120</v>
      </c>
      <c r="U11" s="165">
        <v>2855</v>
      </c>
      <c r="V11" s="165">
        <v>1471</v>
      </c>
    </row>
    <row r="12" spans="1:23">
      <c r="A12" s="169" t="s">
        <v>145</v>
      </c>
      <c r="B12" s="165">
        <v>148270</v>
      </c>
      <c r="C12" s="165"/>
      <c r="D12" s="165">
        <v>7991</v>
      </c>
      <c r="E12" s="165">
        <v>7647</v>
      </c>
      <c r="F12" s="165">
        <v>6863</v>
      </c>
      <c r="G12" s="165">
        <v>8818</v>
      </c>
      <c r="H12" s="165">
        <v>14237</v>
      </c>
      <c r="I12" s="165">
        <v>13899</v>
      </c>
      <c r="J12" s="165">
        <v>10636</v>
      </c>
      <c r="K12" s="165">
        <v>8336</v>
      </c>
      <c r="L12" s="165">
        <v>7642</v>
      </c>
      <c r="M12" s="165">
        <v>9099</v>
      </c>
      <c r="N12" s="165">
        <v>9915</v>
      </c>
      <c r="O12" s="165">
        <v>9581</v>
      </c>
      <c r="P12" s="165">
        <v>7639</v>
      </c>
      <c r="Q12" s="165">
        <v>7810</v>
      </c>
      <c r="R12" s="165">
        <v>5749</v>
      </c>
      <c r="S12" s="165">
        <v>4923</v>
      </c>
      <c r="T12" s="165">
        <v>3913</v>
      </c>
      <c r="U12" s="165">
        <v>2378</v>
      </c>
      <c r="V12" s="165">
        <v>1194</v>
      </c>
    </row>
    <row r="13" spans="1:23">
      <c r="A13" s="169" t="s">
        <v>146</v>
      </c>
      <c r="B13" s="165">
        <v>122200</v>
      </c>
      <c r="C13" s="165"/>
      <c r="D13" s="165">
        <v>6704</v>
      </c>
      <c r="E13" s="165">
        <v>6847</v>
      </c>
      <c r="F13" s="165">
        <v>6421</v>
      </c>
      <c r="G13" s="165">
        <v>6747</v>
      </c>
      <c r="H13" s="165">
        <v>7205</v>
      </c>
      <c r="I13" s="165">
        <v>7258</v>
      </c>
      <c r="J13" s="165">
        <v>6980</v>
      </c>
      <c r="K13" s="165">
        <v>6793</v>
      </c>
      <c r="L13" s="165">
        <v>7716</v>
      </c>
      <c r="M13" s="165">
        <v>9465</v>
      </c>
      <c r="N13" s="165">
        <v>9701</v>
      </c>
      <c r="O13" s="165">
        <v>8767</v>
      </c>
      <c r="P13" s="165">
        <v>7679</v>
      </c>
      <c r="Q13" s="165">
        <v>7818</v>
      </c>
      <c r="R13" s="165">
        <v>5883</v>
      </c>
      <c r="S13" s="165">
        <v>4535</v>
      </c>
      <c r="T13" s="165">
        <v>3133</v>
      </c>
      <c r="U13" s="165">
        <v>1691</v>
      </c>
      <c r="V13" s="165">
        <v>857</v>
      </c>
    </row>
    <row r="14" spans="1:23">
      <c r="A14" s="169" t="s">
        <v>152</v>
      </c>
      <c r="B14" s="165">
        <v>107540</v>
      </c>
      <c r="C14" s="165"/>
      <c r="D14" s="165">
        <v>5463</v>
      </c>
      <c r="E14" s="165">
        <v>6065</v>
      </c>
      <c r="F14" s="165">
        <v>6043</v>
      </c>
      <c r="G14" s="165">
        <v>6181</v>
      </c>
      <c r="H14" s="165">
        <v>6182</v>
      </c>
      <c r="I14" s="165">
        <v>5292</v>
      </c>
      <c r="J14" s="165">
        <v>4867</v>
      </c>
      <c r="K14" s="165">
        <v>5610</v>
      </c>
      <c r="L14" s="165">
        <v>6476</v>
      </c>
      <c r="M14" s="165">
        <v>8004</v>
      </c>
      <c r="N14" s="165">
        <v>8701</v>
      </c>
      <c r="O14" s="165">
        <v>8208</v>
      </c>
      <c r="P14" s="165">
        <v>7043</v>
      </c>
      <c r="Q14" s="165">
        <v>6943</v>
      </c>
      <c r="R14" s="165">
        <v>5407</v>
      </c>
      <c r="S14" s="165">
        <v>4610</v>
      </c>
      <c r="T14" s="165">
        <v>3446</v>
      </c>
      <c r="U14" s="165">
        <v>1952</v>
      </c>
      <c r="V14" s="165">
        <v>1047</v>
      </c>
    </row>
    <row r="15" spans="1:23">
      <c r="A15" s="169" t="s">
        <v>133</v>
      </c>
      <c r="B15" s="165">
        <v>104090</v>
      </c>
      <c r="C15" s="165"/>
      <c r="D15" s="165">
        <v>5737</v>
      </c>
      <c r="E15" s="165">
        <v>6399</v>
      </c>
      <c r="F15" s="165">
        <v>5728</v>
      </c>
      <c r="G15" s="165">
        <v>5754</v>
      </c>
      <c r="H15" s="165">
        <v>6134</v>
      </c>
      <c r="I15" s="165">
        <v>5347</v>
      </c>
      <c r="J15" s="165">
        <v>5499</v>
      </c>
      <c r="K15" s="165">
        <v>5884</v>
      </c>
      <c r="L15" s="165">
        <v>6839</v>
      </c>
      <c r="M15" s="165">
        <v>8102</v>
      </c>
      <c r="N15" s="165">
        <v>8266</v>
      </c>
      <c r="O15" s="165">
        <v>7659</v>
      </c>
      <c r="P15" s="165">
        <v>6344</v>
      </c>
      <c r="Q15" s="165">
        <v>6351</v>
      </c>
      <c r="R15" s="165">
        <v>4932</v>
      </c>
      <c r="S15" s="165">
        <v>3838</v>
      </c>
      <c r="T15" s="165">
        <v>2823</v>
      </c>
      <c r="U15" s="165">
        <v>1628</v>
      </c>
      <c r="V15" s="165">
        <v>826</v>
      </c>
    </row>
    <row r="16" spans="1:23">
      <c r="A16" s="169" t="s">
        <v>140</v>
      </c>
      <c r="B16" s="165">
        <v>93810</v>
      </c>
      <c r="C16" s="165"/>
      <c r="D16" s="165">
        <v>5284</v>
      </c>
      <c r="E16" s="165">
        <v>6186</v>
      </c>
      <c r="F16" s="165">
        <v>6010</v>
      </c>
      <c r="G16" s="165">
        <v>5926</v>
      </c>
      <c r="H16" s="165">
        <v>5306</v>
      </c>
      <c r="I16" s="165">
        <v>4483</v>
      </c>
      <c r="J16" s="165">
        <v>4088</v>
      </c>
      <c r="K16" s="165">
        <v>5298</v>
      </c>
      <c r="L16" s="165">
        <v>6038</v>
      </c>
      <c r="M16" s="165">
        <v>7036</v>
      </c>
      <c r="N16" s="165">
        <v>7343</v>
      </c>
      <c r="O16" s="165">
        <v>6669</v>
      </c>
      <c r="P16" s="165">
        <v>5790</v>
      </c>
      <c r="Q16" s="165">
        <v>5354</v>
      </c>
      <c r="R16" s="165">
        <v>4174</v>
      </c>
      <c r="S16" s="165">
        <v>3467</v>
      </c>
      <c r="T16" s="165">
        <v>2787</v>
      </c>
      <c r="U16" s="165">
        <v>1643</v>
      </c>
      <c r="V16" s="165">
        <v>928</v>
      </c>
    </row>
    <row r="17" spans="1:22">
      <c r="A17" s="169" t="s">
        <v>137</v>
      </c>
      <c r="B17" s="165">
        <v>159380</v>
      </c>
      <c r="C17" s="165"/>
      <c r="D17" s="165">
        <v>8663</v>
      </c>
      <c r="E17" s="165">
        <v>9452</v>
      </c>
      <c r="F17" s="165">
        <v>8584</v>
      </c>
      <c r="G17" s="165">
        <v>8690</v>
      </c>
      <c r="H17" s="165">
        <v>9135</v>
      </c>
      <c r="I17" s="165">
        <v>9179</v>
      </c>
      <c r="J17" s="165">
        <v>9871</v>
      </c>
      <c r="K17" s="165">
        <v>10105</v>
      </c>
      <c r="L17" s="165">
        <v>11196</v>
      </c>
      <c r="M17" s="165">
        <v>12674</v>
      </c>
      <c r="N17" s="165">
        <v>12494</v>
      </c>
      <c r="O17" s="165">
        <v>10924</v>
      </c>
      <c r="P17" s="165">
        <v>9256</v>
      </c>
      <c r="Q17" s="165">
        <v>9625</v>
      </c>
      <c r="R17" s="165">
        <v>6979</v>
      </c>
      <c r="S17" s="165">
        <v>5517</v>
      </c>
      <c r="T17" s="165">
        <v>3879</v>
      </c>
      <c r="U17" s="165">
        <v>2048</v>
      </c>
      <c r="V17" s="165">
        <v>1109</v>
      </c>
    </row>
    <row r="18" spans="1:22">
      <c r="A18" s="169" t="s">
        <v>141</v>
      </c>
      <c r="B18" s="165">
        <v>370330</v>
      </c>
      <c r="C18" s="165"/>
      <c r="D18" s="165">
        <v>19806</v>
      </c>
      <c r="E18" s="165">
        <v>21308</v>
      </c>
      <c r="F18" s="165">
        <v>19349</v>
      </c>
      <c r="G18" s="165">
        <v>21090</v>
      </c>
      <c r="H18" s="165">
        <v>24388</v>
      </c>
      <c r="I18" s="165">
        <v>21612</v>
      </c>
      <c r="J18" s="165">
        <v>21077</v>
      </c>
      <c r="K18" s="165">
        <v>21253</v>
      </c>
      <c r="L18" s="165">
        <v>22985</v>
      </c>
      <c r="M18" s="165">
        <v>27380</v>
      </c>
      <c r="N18" s="165">
        <v>27788</v>
      </c>
      <c r="O18" s="165">
        <v>25934</v>
      </c>
      <c r="P18" s="165">
        <v>22702</v>
      </c>
      <c r="Q18" s="165">
        <v>23935</v>
      </c>
      <c r="R18" s="165">
        <v>18180</v>
      </c>
      <c r="S18" s="165">
        <v>13430</v>
      </c>
      <c r="T18" s="165">
        <v>9600</v>
      </c>
      <c r="U18" s="165">
        <v>5503</v>
      </c>
      <c r="V18" s="165">
        <v>3010</v>
      </c>
    </row>
    <row r="19" spans="1:22">
      <c r="A19" s="169" t="s">
        <v>143</v>
      </c>
      <c r="B19" s="165">
        <v>615070</v>
      </c>
      <c r="C19" s="165"/>
      <c r="D19" s="165">
        <v>34877</v>
      </c>
      <c r="E19" s="165">
        <v>31283</v>
      </c>
      <c r="F19" s="165">
        <v>26651</v>
      </c>
      <c r="G19" s="165">
        <v>33129</v>
      </c>
      <c r="H19" s="165">
        <v>56000</v>
      </c>
      <c r="I19" s="165">
        <v>64431</v>
      </c>
      <c r="J19" s="165">
        <v>54612</v>
      </c>
      <c r="K19" s="165">
        <v>43225</v>
      </c>
      <c r="L19" s="165">
        <v>37262</v>
      </c>
      <c r="M19" s="165">
        <v>41152</v>
      </c>
      <c r="N19" s="165">
        <v>42068</v>
      </c>
      <c r="O19" s="165">
        <v>37001</v>
      </c>
      <c r="P19" s="165">
        <v>29589</v>
      </c>
      <c r="Q19" s="165">
        <v>25761</v>
      </c>
      <c r="R19" s="165">
        <v>19020</v>
      </c>
      <c r="S19" s="165">
        <v>16033</v>
      </c>
      <c r="T19" s="165">
        <v>12341</v>
      </c>
      <c r="U19" s="165">
        <v>6915</v>
      </c>
      <c r="V19" s="165">
        <v>3720</v>
      </c>
    </row>
    <row r="20" spans="1:22">
      <c r="A20" s="169" t="s">
        <v>134</v>
      </c>
      <c r="B20" s="165">
        <v>234770</v>
      </c>
      <c r="C20" s="165"/>
      <c r="D20" s="165">
        <v>11702</v>
      </c>
      <c r="E20" s="165">
        <v>12958</v>
      </c>
      <c r="F20" s="165">
        <v>12712</v>
      </c>
      <c r="G20" s="165">
        <v>12814</v>
      </c>
      <c r="H20" s="165">
        <v>11819</v>
      </c>
      <c r="I20" s="165">
        <v>12326</v>
      </c>
      <c r="J20" s="165">
        <v>13299</v>
      </c>
      <c r="K20" s="165">
        <v>13157</v>
      </c>
      <c r="L20" s="165">
        <v>14166</v>
      </c>
      <c r="M20" s="165">
        <v>17147</v>
      </c>
      <c r="N20" s="165">
        <v>18649</v>
      </c>
      <c r="O20" s="165">
        <v>17646</v>
      </c>
      <c r="P20" s="165">
        <v>16299</v>
      </c>
      <c r="Q20" s="165">
        <v>16234</v>
      </c>
      <c r="R20" s="165">
        <v>12348</v>
      </c>
      <c r="S20" s="165">
        <v>9044</v>
      </c>
      <c r="T20" s="165">
        <v>6612</v>
      </c>
      <c r="U20" s="165">
        <v>3875</v>
      </c>
      <c r="V20" s="165">
        <v>1963</v>
      </c>
    </row>
    <row r="21" spans="1:22">
      <c r="A21" s="169" t="s">
        <v>155</v>
      </c>
      <c r="B21" s="165">
        <v>79160</v>
      </c>
      <c r="C21" s="165"/>
      <c r="D21" s="165">
        <v>3810</v>
      </c>
      <c r="E21" s="165">
        <v>4189</v>
      </c>
      <c r="F21" s="165">
        <v>4022</v>
      </c>
      <c r="G21" s="165">
        <v>4393</v>
      </c>
      <c r="H21" s="165">
        <v>4795</v>
      </c>
      <c r="I21" s="165">
        <v>4619</v>
      </c>
      <c r="J21" s="165">
        <v>4457</v>
      </c>
      <c r="K21" s="165">
        <v>4259</v>
      </c>
      <c r="L21" s="165">
        <v>4592</v>
      </c>
      <c r="M21" s="165">
        <v>5939</v>
      </c>
      <c r="N21" s="165">
        <v>6694</v>
      </c>
      <c r="O21" s="165">
        <v>6176</v>
      </c>
      <c r="P21" s="165">
        <v>5046</v>
      </c>
      <c r="Q21" s="165">
        <v>5000</v>
      </c>
      <c r="R21" s="165">
        <v>3871</v>
      </c>
      <c r="S21" s="165">
        <v>3039</v>
      </c>
      <c r="T21" s="165">
        <v>2229</v>
      </c>
      <c r="U21" s="165">
        <v>1315</v>
      </c>
      <c r="V21" s="165">
        <v>715</v>
      </c>
    </row>
    <row r="22" spans="1:22">
      <c r="A22" s="169" t="s">
        <v>129</v>
      </c>
      <c r="B22" s="165">
        <v>88610</v>
      </c>
      <c r="C22" s="165"/>
      <c r="D22" s="165">
        <v>5657</v>
      </c>
      <c r="E22" s="165">
        <v>5366</v>
      </c>
      <c r="F22" s="165">
        <v>4855</v>
      </c>
      <c r="G22" s="165">
        <v>4980</v>
      </c>
      <c r="H22" s="165">
        <v>4984</v>
      </c>
      <c r="I22" s="165">
        <v>5113</v>
      </c>
      <c r="J22" s="165">
        <v>5396</v>
      </c>
      <c r="K22" s="165">
        <v>5507</v>
      </c>
      <c r="L22" s="165">
        <v>5597</v>
      </c>
      <c r="M22" s="165">
        <v>6639</v>
      </c>
      <c r="N22" s="165">
        <v>6654</v>
      </c>
      <c r="O22" s="165">
        <v>6159</v>
      </c>
      <c r="P22" s="165">
        <v>5311</v>
      </c>
      <c r="Q22" s="165">
        <v>5498</v>
      </c>
      <c r="R22" s="165">
        <v>4090</v>
      </c>
      <c r="S22" s="165">
        <v>2974</v>
      </c>
      <c r="T22" s="165">
        <v>2100</v>
      </c>
      <c r="U22" s="165">
        <v>1153</v>
      </c>
      <c r="V22" s="165">
        <v>577</v>
      </c>
    </row>
    <row r="23" spans="1:22">
      <c r="A23" s="169" t="s">
        <v>126</v>
      </c>
      <c r="B23" s="165">
        <v>96070</v>
      </c>
      <c r="C23" s="165"/>
      <c r="D23" s="165">
        <v>4781</v>
      </c>
      <c r="E23" s="165">
        <v>5545</v>
      </c>
      <c r="F23" s="165">
        <v>5116</v>
      </c>
      <c r="G23" s="165">
        <v>5499</v>
      </c>
      <c r="H23" s="165">
        <v>5538</v>
      </c>
      <c r="I23" s="165">
        <v>5496</v>
      </c>
      <c r="J23" s="165">
        <v>5748</v>
      </c>
      <c r="K23" s="165">
        <v>5210</v>
      </c>
      <c r="L23" s="165">
        <v>6108</v>
      </c>
      <c r="M23" s="165">
        <v>7290</v>
      </c>
      <c r="N23" s="165">
        <v>7320</v>
      </c>
      <c r="O23" s="165">
        <v>6601</v>
      </c>
      <c r="P23" s="165">
        <v>6064</v>
      </c>
      <c r="Q23" s="165">
        <v>6165</v>
      </c>
      <c r="R23" s="165">
        <v>4830</v>
      </c>
      <c r="S23" s="165">
        <v>3717</v>
      </c>
      <c r="T23" s="165">
        <v>2701</v>
      </c>
      <c r="U23" s="165">
        <v>1553</v>
      </c>
      <c r="V23" s="165">
        <v>788</v>
      </c>
    </row>
    <row r="24" spans="1:22">
      <c r="A24" s="169" t="s">
        <v>128</v>
      </c>
      <c r="B24" s="165">
        <v>26900</v>
      </c>
      <c r="C24" s="165"/>
      <c r="D24" s="165">
        <v>1231</v>
      </c>
      <c r="E24" s="165">
        <v>1400</v>
      </c>
      <c r="F24" s="165">
        <v>1409</v>
      </c>
      <c r="G24" s="165">
        <v>1329</v>
      </c>
      <c r="H24" s="165">
        <v>1209</v>
      </c>
      <c r="I24" s="165">
        <v>1224</v>
      </c>
      <c r="J24" s="165">
        <v>1282</v>
      </c>
      <c r="K24" s="165">
        <v>1433</v>
      </c>
      <c r="L24" s="165">
        <v>1642</v>
      </c>
      <c r="M24" s="165">
        <v>2056</v>
      </c>
      <c r="N24" s="165">
        <v>2090</v>
      </c>
      <c r="O24" s="165">
        <v>1990</v>
      </c>
      <c r="P24" s="165">
        <v>1966</v>
      </c>
      <c r="Q24" s="165">
        <v>2052</v>
      </c>
      <c r="R24" s="165">
        <v>1535</v>
      </c>
      <c r="S24" s="165">
        <v>1293</v>
      </c>
      <c r="T24" s="165">
        <v>908</v>
      </c>
      <c r="U24" s="165">
        <v>540</v>
      </c>
      <c r="V24" s="165">
        <v>311</v>
      </c>
    </row>
    <row r="25" spans="1:22">
      <c r="A25" s="169" t="s">
        <v>154</v>
      </c>
      <c r="B25" s="165">
        <v>135890</v>
      </c>
      <c r="C25" s="165"/>
      <c r="D25" s="165">
        <v>6785</v>
      </c>
      <c r="E25" s="165">
        <v>7547</v>
      </c>
      <c r="F25" s="165">
        <v>7288</v>
      </c>
      <c r="G25" s="165">
        <v>7789</v>
      </c>
      <c r="H25" s="165">
        <v>8115</v>
      </c>
      <c r="I25" s="165">
        <v>7387</v>
      </c>
      <c r="J25" s="165">
        <v>6900</v>
      </c>
      <c r="K25" s="165">
        <v>6836</v>
      </c>
      <c r="L25" s="165">
        <v>8105</v>
      </c>
      <c r="M25" s="165">
        <v>10036</v>
      </c>
      <c r="N25" s="165">
        <v>10763</v>
      </c>
      <c r="O25" s="165">
        <v>9998</v>
      </c>
      <c r="P25" s="165">
        <v>9114</v>
      </c>
      <c r="Q25" s="165">
        <v>9406</v>
      </c>
      <c r="R25" s="165">
        <v>7292</v>
      </c>
      <c r="S25" s="165">
        <v>5523</v>
      </c>
      <c r="T25" s="165">
        <v>3893</v>
      </c>
      <c r="U25" s="165">
        <v>2031</v>
      </c>
      <c r="V25" s="165">
        <v>1082</v>
      </c>
    </row>
    <row r="26" spans="1:22">
      <c r="A26" s="169" t="s">
        <v>149</v>
      </c>
      <c r="B26" s="165">
        <v>339390</v>
      </c>
      <c r="C26" s="165"/>
      <c r="D26" s="165">
        <v>19031</v>
      </c>
      <c r="E26" s="165">
        <v>20676</v>
      </c>
      <c r="F26" s="165">
        <v>19703</v>
      </c>
      <c r="G26" s="165">
        <v>20345</v>
      </c>
      <c r="H26" s="165">
        <v>20828</v>
      </c>
      <c r="I26" s="165">
        <v>20804</v>
      </c>
      <c r="J26" s="165">
        <v>21701</v>
      </c>
      <c r="K26" s="165">
        <v>21468</v>
      </c>
      <c r="L26" s="165">
        <v>22677</v>
      </c>
      <c r="M26" s="165">
        <v>26295</v>
      </c>
      <c r="N26" s="165">
        <v>26526</v>
      </c>
      <c r="O26" s="165">
        <v>23114</v>
      </c>
      <c r="P26" s="165">
        <v>19725</v>
      </c>
      <c r="Q26" s="165">
        <v>18584</v>
      </c>
      <c r="R26" s="165">
        <v>13980</v>
      </c>
      <c r="S26" s="165">
        <v>10912</v>
      </c>
      <c r="T26" s="165">
        <v>7529</v>
      </c>
      <c r="U26" s="165">
        <v>3804</v>
      </c>
      <c r="V26" s="165">
        <v>1688</v>
      </c>
    </row>
    <row r="27" spans="1:22">
      <c r="A27" s="169" t="s">
        <v>125</v>
      </c>
      <c r="B27" s="165">
        <v>21850</v>
      </c>
      <c r="C27" s="165"/>
      <c r="D27" s="165">
        <v>984</v>
      </c>
      <c r="E27" s="165">
        <v>1196</v>
      </c>
      <c r="F27" s="165">
        <v>1126</v>
      </c>
      <c r="G27" s="165">
        <v>1099</v>
      </c>
      <c r="H27" s="165">
        <v>1111</v>
      </c>
      <c r="I27" s="165">
        <v>1200</v>
      </c>
      <c r="J27" s="165">
        <v>1134</v>
      </c>
      <c r="K27" s="165">
        <v>1123</v>
      </c>
      <c r="L27" s="165">
        <v>1301</v>
      </c>
      <c r="M27" s="165">
        <v>1620</v>
      </c>
      <c r="N27" s="165">
        <v>1792</v>
      </c>
      <c r="O27" s="165">
        <v>1681</v>
      </c>
      <c r="P27" s="165">
        <v>1516</v>
      </c>
      <c r="Q27" s="165">
        <v>1549</v>
      </c>
      <c r="R27" s="165">
        <v>1277</v>
      </c>
      <c r="S27" s="165">
        <v>965</v>
      </c>
      <c r="T27" s="165">
        <v>609</v>
      </c>
      <c r="U27" s="165">
        <v>366</v>
      </c>
      <c r="V27" s="165">
        <v>201</v>
      </c>
    </row>
    <row r="28" spans="1:22">
      <c r="A28" s="169" t="s">
        <v>130</v>
      </c>
      <c r="B28" s="165">
        <v>150680</v>
      </c>
      <c r="C28" s="165"/>
      <c r="D28" s="165">
        <v>7181</v>
      </c>
      <c r="E28" s="165">
        <v>7899</v>
      </c>
      <c r="F28" s="165">
        <v>7708</v>
      </c>
      <c r="G28" s="165">
        <v>8450</v>
      </c>
      <c r="H28" s="165">
        <v>8284</v>
      </c>
      <c r="I28" s="165">
        <v>7931</v>
      </c>
      <c r="J28" s="165">
        <v>8571</v>
      </c>
      <c r="K28" s="165">
        <v>8191</v>
      </c>
      <c r="L28" s="165">
        <v>8785</v>
      </c>
      <c r="M28" s="165">
        <v>10947</v>
      </c>
      <c r="N28" s="165">
        <v>11972</v>
      </c>
      <c r="O28" s="165">
        <v>10769</v>
      </c>
      <c r="P28" s="165">
        <v>10076</v>
      </c>
      <c r="Q28" s="165">
        <v>10338</v>
      </c>
      <c r="R28" s="165">
        <v>8038</v>
      </c>
      <c r="S28" s="165">
        <v>6299</v>
      </c>
      <c r="T28" s="165">
        <v>4710</v>
      </c>
      <c r="U28" s="165">
        <v>2928</v>
      </c>
      <c r="V28" s="165">
        <v>1603</v>
      </c>
    </row>
    <row r="29" spans="1:22">
      <c r="A29" s="169" t="s">
        <v>139</v>
      </c>
      <c r="B29" s="165">
        <v>175930</v>
      </c>
      <c r="C29" s="165"/>
      <c r="D29" s="165">
        <v>9294</v>
      </c>
      <c r="E29" s="165">
        <v>9585</v>
      </c>
      <c r="F29" s="165">
        <v>9150</v>
      </c>
      <c r="G29" s="165">
        <v>9901</v>
      </c>
      <c r="H29" s="165">
        <v>10918</v>
      </c>
      <c r="I29" s="165">
        <v>11343</v>
      </c>
      <c r="J29" s="165">
        <v>10895</v>
      </c>
      <c r="K29" s="165">
        <v>10260</v>
      </c>
      <c r="L29" s="165">
        <v>10737</v>
      </c>
      <c r="M29" s="165">
        <v>13523</v>
      </c>
      <c r="N29" s="165">
        <v>14146</v>
      </c>
      <c r="O29" s="165">
        <v>12980</v>
      </c>
      <c r="P29" s="165">
        <v>10533</v>
      </c>
      <c r="Q29" s="165">
        <v>10290</v>
      </c>
      <c r="R29" s="165">
        <v>7833</v>
      </c>
      <c r="S29" s="165">
        <v>6234</v>
      </c>
      <c r="T29" s="165">
        <v>4503</v>
      </c>
      <c r="U29" s="165">
        <v>2509</v>
      </c>
      <c r="V29" s="165">
        <v>1296</v>
      </c>
    </row>
    <row r="30" spans="1:22">
      <c r="A30" s="169" t="s">
        <v>136</v>
      </c>
      <c r="B30" s="165">
        <v>114530</v>
      </c>
      <c r="C30" s="165"/>
      <c r="D30" s="165">
        <v>5770</v>
      </c>
      <c r="E30" s="165">
        <v>6042</v>
      </c>
      <c r="F30" s="165">
        <v>6011</v>
      </c>
      <c r="G30" s="165">
        <v>6051</v>
      </c>
      <c r="H30" s="165">
        <v>5566</v>
      </c>
      <c r="I30" s="165">
        <v>4948</v>
      </c>
      <c r="J30" s="165">
        <v>5266</v>
      </c>
      <c r="K30" s="165">
        <v>5412</v>
      </c>
      <c r="L30" s="165">
        <v>6930</v>
      </c>
      <c r="M30" s="165">
        <v>8822</v>
      </c>
      <c r="N30" s="165">
        <v>9430</v>
      </c>
      <c r="O30" s="165">
        <v>8882</v>
      </c>
      <c r="P30" s="165">
        <v>8157</v>
      </c>
      <c r="Q30" s="165">
        <v>8791</v>
      </c>
      <c r="R30" s="165">
        <v>6660</v>
      </c>
      <c r="S30" s="165">
        <v>5110</v>
      </c>
      <c r="T30" s="165">
        <v>3523</v>
      </c>
      <c r="U30" s="165">
        <v>2099</v>
      </c>
      <c r="V30" s="165">
        <v>1060</v>
      </c>
    </row>
    <row r="31" spans="1:22">
      <c r="A31" s="169" t="s">
        <v>135</v>
      </c>
      <c r="B31" s="165">
        <v>23200</v>
      </c>
      <c r="C31" s="165"/>
      <c r="D31" s="165">
        <v>1290</v>
      </c>
      <c r="E31" s="165">
        <v>1363</v>
      </c>
      <c r="F31" s="165">
        <v>1330</v>
      </c>
      <c r="G31" s="165">
        <v>1325</v>
      </c>
      <c r="H31" s="165">
        <v>1282</v>
      </c>
      <c r="I31" s="165">
        <v>1401</v>
      </c>
      <c r="J31" s="165">
        <v>1296</v>
      </c>
      <c r="K31" s="165">
        <v>1412</v>
      </c>
      <c r="L31" s="165">
        <v>1521</v>
      </c>
      <c r="M31" s="165">
        <v>1663</v>
      </c>
      <c r="N31" s="165">
        <v>1798</v>
      </c>
      <c r="O31" s="165">
        <v>1602</v>
      </c>
      <c r="P31" s="165">
        <v>1514</v>
      </c>
      <c r="Q31" s="165">
        <v>1457</v>
      </c>
      <c r="R31" s="165">
        <v>1115</v>
      </c>
      <c r="S31" s="165">
        <v>810</v>
      </c>
      <c r="T31" s="165">
        <v>543</v>
      </c>
      <c r="U31" s="165">
        <v>308</v>
      </c>
      <c r="V31" s="165">
        <v>170</v>
      </c>
    </row>
    <row r="32" spans="1:22">
      <c r="A32" s="169" t="s">
        <v>150</v>
      </c>
      <c r="B32" s="165">
        <v>112470</v>
      </c>
      <c r="C32" s="165"/>
      <c r="D32" s="165">
        <v>5214</v>
      </c>
      <c r="E32" s="165">
        <v>5810</v>
      </c>
      <c r="F32" s="165">
        <v>5583</v>
      </c>
      <c r="G32" s="165">
        <v>6063</v>
      </c>
      <c r="H32" s="165">
        <v>5976</v>
      </c>
      <c r="I32" s="165">
        <v>5663</v>
      </c>
      <c r="J32" s="165">
        <v>5391</v>
      </c>
      <c r="K32" s="165">
        <v>5624</v>
      </c>
      <c r="L32" s="165">
        <v>6458</v>
      </c>
      <c r="M32" s="165">
        <v>8002</v>
      </c>
      <c r="N32" s="165">
        <v>8788</v>
      </c>
      <c r="O32" s="165">
        <v>8636</v>
      </c>
      <c r="P32" s="165">
        <v>8005</v>
      </c>
      <c r="Q32" s="165">
        <v>8312</v>
      </c>
      <c r="R32" s="165">
        <v>6757</v>
      </c>
      <c r="S32" s="165">
        <v>5117</v>
      </c>
      <c r="T32" s="165">
        <v>3732</v>
      </c>
      <c r="U32" s="165">
        <v>2116</v>
      </c>
      <c r="V32" s="165">
        <v>1223</v>
      </c>
    </row>
    <row r="33" spans="1:22">
      <c r="A33" s="169" t="s">
        <v>151</v>
      </c>
      <c r="B33" s="165">
        <v>317100</v>
      </c>
      <c r="C33" s="165"/>
      <c r="D33" s="165">
        <v>17040</v>
      </c>
      <c r="E33" s="165">
        <v>17762</v>
      </c>
      <c r="F33" s="165">
        <v>16683</v>
      </c>
      <c r="G33" s="165">
        <v>17667</v>
      </c>
      <c r="H33" s="165">
        <v>18430</v>
      </c>
      <c r="I33" s="165">
        <v>17687</v>
      </c>
      <c r="J33" s="165">
        <v>18788</v>
      </c>
      <c r="K33" s="165">
        <v>19312</v>
      </c>
      <c r="L33" s="165">
        <v>20594</v>
      </c>
      <c r="M33" s="165">
        <v>24634</v>
      </c>
      <c r="N33" s="165">
        <v>25161</v>
      </c>
      <c r="O33" s="165">
        <v>23588</v>
      </c>
      <c r="P33" s="165">
        <v>20379</v>
      </c>
      <c r="Q33" s="165">
        <v>18879</v>
      </c>
      <c r="R33" s="165">
        <v>14410</v>
      </c>
      <c r="S33" s="165">
        <v>11172</v>
      </c>
      <c r="T33" s="165">
        <v>8152</v>
      </c>
      <c r="U33" s="165">
        <v>4547</v>
      </c>
      <c r="V33" s="165">
        <v>2215</v>
      </c>
    </row>
    <row r="34" spans="1:22">
      <c r="A34" s="169" t="s">
        <v>131</v>
      </c>
      <c r="B34" s="165">
        <v>93750</v>
      </c>
      <c r="C34" s="165"/>
      <c r="D34" s="165">
        <v>4438</v>
      </c>
      <c r="E34" s="165">
        <v>4856</v>
      </c>
      <c r="F34" s="165">
        <v>5126</v>
      </c>
      <c r="G34" s="165">
        <v>6489</v>
      </c>
      <c r="H34" s="165">
        <v>7932</v>
      </c>
      <c r="I34" s="165">
        <v>6246</v>
      </c>
      <c r="J34" s="165">
        <v>4841</v>
      </c>
      <c r="K34" s="165">
        <v>4960</v>
      </c>
      <c r="L34" s="165">
        <v>5627</v>
      </c>
      <c r="M34" s="165">
        <v>6911</v>
      </c>
      <c r="N34" s="165">
        <v>7187</v>
      </c>
      <c r="O34" s="165">
        <v>6340</v>
      </c>
      <c r="P34" s="165">
        <v>5372</v>
      </c>
      <c r="Q34" s="165">
        <v>5460</v>
      </c>
      <c r="R34" s="165">
        <v>4191</v>
      </c>
      <c r="S34" s="165">
        <v>3375</v>
      </c>
      <c r="T34" s="165">
        <v>2418</v>
      </c>
      <c r="U34" s="165">
        <v>1274</v>
      </c>
      <c r="V34" s="165">
        <v>707</v>
      </c>
    </row>
    <row r="35" spans="1:22">
      <c r="A35" s="169" t="s">
        <v>156</v>
      </c>
      <c r="B35" s="165">
        <v>89860</v>
      </c>
      <c r="C35" s="165"/>
      <c r="D35" s="165">
        <v>4949</v>
      </c>
      <c r="E35" s="165">
        <v>5231</v>
      </c>
      <c r="F35" s="165">
        <v>4687</v>
      </c>
      <c r="G35" s="165">
        <v>4860</v>
      </c>
      <c r="H35" s="165">
        <v>5703</v>
      </c>
      <c r="I35" s="165">
        <v>5763</v>
      </c>
      <c r="J35" s="165">
        <v>5653</v>
      </c>
      <c r="K35" s="165">
        <v>5083</v>
      </c>
      <c r="L35" s="165">
        <v>5234</v>
      </c>
      <c r="M35" s="165">
        <v>6720</v>
      </c>
      <c r="N35" s="165">
        <v>7339</v>
      </c>
      <c r="O35" s="165">
        <v>6726</v>
      </c>
      <c r="P35" s="165">
        <v>5721</v>
      </c>
      <c r="Q35" s="165">
        <v>5262</v>
      </c>
      <c r="R35" s="165">
        <v>3878</v>
      </c>
      <c r="S35" s="165">
        <v>3027</v>
      </c>
      <c r="T35" s="165">
        <v>2193</v>
      </c>
      <c r="U35" s="165">
        <v>1220</v>
      </c>
      <c r="V35" s="165">
        <v>611</v>
      </c>
    </row>
    <row r="36" spans="1:22">
      <c r="A36" s="169" t="s">
        <v>138</v>
      </c>
      <c r="B36" s="165">
        <v>180130</v>
      </c>
      <c r="C36" s="165"/>
      <c r="D36" s="165">
        <v>10599</v>
      </c>
      <c r="E36" s="165">
        <v>11822</v>
      </c>
      <c r="F36" s="165">
        <v>10786</v>
      </c>
      <c r="G36" s="165">
        <v>10468</v>
      </c>
      <c r="H36" s="165">
        <v>10553</v>
      </c>
      <c r="I36" s="165">
        <v>10923</v>
      </c>
      <c r="J36" s="165">
        <v>11719</v>
      </c>
      <c r="K36" s="165">
        <v>11460</v>
      </c>
      <c r="L36" s="165">
        <v>12719</v>
      </c>
      <c r="M36" s="165">
        <v>14470</v>
      </c>
      <c r="N36" s="165">
        <v>14086</v>
      </c>
      <c r="O36" s="165">
        <v>12079</v>
      </c>
      <c r="P36" s="165">
        <v>9804</v>
      </c>
      <c r="Q36" s="165">
        <v>9720</v>
      </c>
      <c r="R36" s="165">
        <v>7325</v>
      </c>
      <c r="S36" s="165">
        <v>5402</v>
      </c>
      <c r="T36" s="165">
        <v>3518</v>
      </c>
      <c r="U36" s="165">
        <v>1771</v>
      </c>
      <c r="V36" s="165">
        <v>906</v>
      </c>
    </row>
    <row r="37" spans="1:22">
      <c r="A37" s="57" t="s">
        <v>234</v>
      </c>
      <c r="B37" s="58"/>
      <c r="C37" s="58"/>
      <c r="D37" s="298" t="s">
        <v>177</v>
      </c>
      <c r="E37" s="298"/>
      <c r="F37" s="298"/>
      <c r="G37" s="298"/>
      <c r="H37" s="298"/>
      <c r="I37" s="298"/>
      <c r="J37" s="298"/>
      <c r="K37" s="298"/>
      <c r="L37" s="298"/>
      <c r="M37" s="298"/>
      <c r="N37" s="298"/>
      <c r="O37" s="298"/>
      <c r="P37" s="298"/>
      <c r="Q37" s="298"/>
      <c r="R37" s="298"/>
      <c r="S37" s="298"/>
      <c r="T37" s="298"/>
      <c r="U37" s="298"/>
      <c r="V37" s="298"/>
    </row>
    <row r="38" spans="1:22">
      <c r="A38" s="59" t="s">
        <v>178</v>
      </c>
      <c r="B38" s="144" t="s">
        <v>179</v>
      </c>
      <c r="C38" s="60"/>
      <c r="D38" s="144" t="s">
        <v>180</v>
      </c>
      <c r="E38" s="144" t="s">
        <v>181</v>
      </c>
      <c r="F38" s="144" t="s">
        <v>182</v>
      </c>
      <c r="G38" s="144" t="s">
        <v>183</v>
      </c>
      <c r="H38" s="144" t="s">
        <v>184</v>
      </c>
      <c r="I38" s="144" t="s">
        <v>185</v>
      </c>
      <c r="J38" s="144" t="s">
        <v>186</v>
      </c>
      <c r="K38" s="144" t="s">
        <v>187</v>
      </c>
      <c r="L38" s="144" t="s">
        <v>188</v>
      </c>
      <c r="M38" s="144" t="s">
        <v>189</v>
      </c>
      <c r="N38" s="144" t="s">
        <v>190</v>
      </c>
      <c r="O38" s="144" t="s">
        <v>191</v>
      </c>
      <c r="P38" s="144" t="s">
        <v>192</v>
      </c>
      <c r="Q38" s="144" t="s">
        <v>193</v>
      </c>
      <c r="R38" s="144" t="s">
        <v>194</v>
      </c>
      <c r="S38" s="144" t="s">
        <v>195</v>
      </c>
      <c r="T38" s="144" t="s">
        <v>196</v>
      </c>
      <c r="U38" s="144" t="s">
        <v>197</v>
      </c>
      <c r="V38" s="144" t="s">
        <v>198</v>
      </c>
    </row>
    <row r="39" spans="1:22">
      <c r="A39" s="169" t="s">
        <v>132</v>
      </c>
      <c r="B39" s="165">
        <v>115719</v>
      </c>
      <c r="C39" s="165"/>
      <c r="D39" s="187">
        <v>5980</v>
      </c>
      <c r="E39" s="187">
        <v>5483</v>
      </c>
      <c r="F39" s="187">
        <v>4443</v>
      </c>
      <c r="G39" s="187">
        <v>6024</v>
      </c>
      <c r="H39" s="187">
        <v>11186</v>
      </c>
      <c r="I39" s="187">
        <v>11646</v>
      </c>
      <c r="J39" s="187">
        <v>9712</v>
      </c>
      <c r="K39" s="187">
        <v>7583</v>
      </c>
      <c r="L39" s="187">
        <v>6824</v>
      </c>
      <c r="M39" s="187">
        <v>7059</v>
      </c>
      <c r="N39" s="187">
        <v>7514</v>
      </c>
      <c r="O39" s="187">
        <v>6840</v>
      </c>
      <c r="P39" s="187">
        <v>5820</v>
      </c>
      <c r="Q39" s="187">
        <v>5622</v>
      </c>
      <c r="R39" s="187">
        <v>4129</v>
      </c>
      <c r="S39" s="187">
        <v>3695</v>
      </c>
      <c r="T39" s="187">
        <v>3033</v>
      </c>
      <c r="U39" s="187">
        <v>2017</v>
      </c>
      <c r="V39" s="187">
        <v>1109</v>
      </c>
    </row>
    <row r="40" spans="1:22">
      <c r="A40" s="169" t="s">
        <v>142</v>
      </c>
      <c r="B40" s="165">
        <v>131819</v>
      </c>
      <c r="C40" s="165"/>
      <c r="D40" s="187">
        <v>7308</v>
      </c>
      <c r="E40" s="187">
        <v>7957</v>
      </c>
      <c r="F40" s="187">
        <v>7158</v>
      </c>
      <c r="G40" s="187">
        <v>6674</v>
      </c>
      <c r="H40" s="187">
        <v>6353</v>
      </c>
      <c r="I40" s="187">
        <v>6766</v>
      </c>
      <c r="J40" s="187">
        <v>8231</v>
      </c>
      <c r="K40" s="187">
        <v>8502</v>
      </c>
      <c r="L40" s="187">
        <v>9074</v>
      </c>
      <c r="M40" s="187">
        <v>10501</v>
      </c>
      <c r="N40" s="187">
        <v>10488</v>
      </c>
      <c r="O40" s="187">
        <v>9058</v>
      </c>
      <c r="P40" s="187">
        <v>8344</v>
      </c>
      <c r="Q40" s="187">
        <v>8093</v>
      </c>
      <c r="R40" s="187">
        <v>5928</v>
      </c>
      <c r="S40" s="187">
        <v>4586</v>
      </c>
      <c r="T40" s="187">
        <v>3355</v>
      </c>
      <c r="U40" s="187">
        <v>2163</v>
      </c>
      <c r="V40" s="187">
        <v>1280</v>
      </c>
    </row>
    <row r="41" spans="1:22">
      <c r="A41" s="169" t="s">
        <v>144</v>
      </c>
      <c r="B41" s="165">
        <v>59751</v>
      </c>
      <c r="C41" s="165"/>
      <c r="D41" s="187">
        <v>2803</v>
      </c>
      <c r="E41" s="187">
        <v>3104</v>
      </c>
      <c r="F41" s="187">
        <v>3021</v>
      </c>
      <c r="G41" s="187">
        <v>3048</v>
      </c>
      <c r="H41" s="187">
        <v>3023</v>
      </c>
      <c r="I41" s="187">
        <v>2919</v>
      </c>
      <c r="J41" s="187">
        <v>3238</v>
      </c>
      <c r="K41" s="187">
        <v>3276</v>
      </c>
      <c r="L41" s="187">
        <v>3662</v>
      </c>
      <c r="M41" s="187">
        <v>4288</v>
      </c>
      <c r="N41" s="187">
        <v>4561</v>
      </c>
      <c r="O41" s="187">
        <v>4348</v>
      </c>
      <c r="P41" s="187">
        <v>3966</v>
      </c>
      <c r="Q41" s="187">
        <v>4306</v>
      </c>
      <c r="R41" s="187">
        <v>3313</v>
      </c>
      <c r="S41" s="187">
        <v>2642</v>
      </c>
      <c r="T41" s="187">
        <v>2034</v>
      </c>
      <c r="U41" s="187">
        <v>1315</v>
      </c>
      <c r="V41" s="187">
        <v>884</v>
      </c>
    </row>
    <row r="42" spans="1:22">
      <c r="A42" s="169" t="s">
        <v>148</v>
      </c>
      <c r="B42" s="165">
        <v>43811</v>
      </c>
      <c r="C42" s="165"/>
      <c r="D42" s="187">
        <v>1940</v>
      </c>
      <c r="E42" s="187">
        <v>2107</v>
      </c>
      <c r="F42" s="187">
        <v>2047</v>
      </c>
      <c r="G42" s="187">
        <v>2186</v>
      </c>
      <c r="H42" s="187">
        <v>1897</v>
      </c>
      <c r="I42" s="187">
        <v>1880</v>
      </c>
      <c r="J42" s="187">
        <v>1920</v>
      </c>
      <c r="K42" s="187">
        <v>2083</v>
      </c>
      <c r="L42" s="187">
        <v>2531</v>
      </c>
      <c r="M42" s="187">
        <v>3168</v>
      </c>
      <c r="N42" s="187">
        <v>3606</v>
      </c>
      <c r="O42" s="187">
        <v>3443</v>
      </c>
      <c r="P42" s="187">
        <v>3221</v>
      </c>
      <c r="Q42" s="187">
        <v>3532</v>
      </c>
      <c r="R42" s="187">
        <v>2739</v>
      </c>
      <c r="S42" s="187">
        <v>2245</v>
      </c>
      <c r="T42" s="187">
        <v>1632</v>
      </c>
      <c r="U42" s="187">
        <v>1000</v>
      </c>
      <c r="V42" s="187">
        <v>634</v>
      </c>
    </row>
    <row r="43" spans="1:22">
      <c r="A43" s="169" t="s">
        <v>127</v>
      </c>
      <c r="B43" s="165">
        <v>260392</v>
      </c>
      <c r="C43" s="165"/>
      <c r="D43" s="187">
        <v>12874</v>
      </c>
      <c r="E43" s="187">
        <v>12709</v>
      </c>
      <c r="F43" s="187">
        <v>10096</v>
      </c>
      <c r="G43" s="187">
        <v>12486</v>
      </c>
      <c r="H43" s="187">
        <v>24791</v>
      </c>
      <c r="I43" s="187">
        <v>27486</v>
      </c>
      <c r="J43" s="187">
        <v>22996</v>
      </c>
      <c r="K43" s="187">
        <v>18399</v>
      </c>
      <c r="L43" s="187">
        <v>16077</v>
      </c>
      <c r="M43" s="187">
        <v>16115</v>
      </c>
      <c r="N43" s="187">
        <v>16086</v>
      </c>
      <c r="O43" s="187">
        <v>14875</v>
      </c>
      <c r="P43" s="187">
        <v>12299</v>
      </c>
      <c r="Q43" s="187">
        <v>12277</v>
      </c>
      <c r="R43" s="187">
        <v>9152</v>
      </c>
      <c r="S43" s="187">
        <v>7867</v>
      </c>
      <c r="T43" s="187">
        <v>6454</v>
      </c>
      <c r="U43" s="187">
        <v>4595</v>
      </c>
      <c r="V43" s="187">
        <v>2758</v>
      </c>
    </row>
    <row r="44" spans="1:22">
      <c r="A44" s="169" t="s">
        <v>153</v>
      </c>
      <c r="B44" s="165">
        <v>26183</v>
      </c>
      <c r="C44" s="165"/>
      <c r="D44" s="187">
        <v>1340</v>
      </c>
      <c r="E44" s="187">
        <v>1442</v>
      </c>
      <c r="F44" s="187">
        <v>1315</v>
      </c>
      <c r="G44" s="187">
        <v>1426</v>
      </c>
      <c r="H44" s="187">
        <v>1411</v>
      </c>
      <c r="I44" s="187">
        <v>1408</v>
      </c>
      <c r="J44" s="187">
        <v>1462</v>
      </c>
      <c r="K44" s="187">
        <v>1504</v>
      </c>
      <c r="L44" s="187">
        <v>1736</v>
      </c>
      <c r="M44" s="187">
        <v>2106</v>
      </c>
      <c r="N44" s="187">
        <v>2099</v>
      </c>
      <c r="O44" s="187">
        <v>1864</v>
      </c>
      <c r="P44" s="187">
        <v>1655</v>
      </c>
      <c r="Q44" s="187">
        <v>1787</v>
      </c>
      <c r="R44" s="187">
        <v>1346</v>
      </c>
      <c r="S44" s="187">
        <v>983</v>
      </c>
      <c r="T44" s="187">
        <v>662</v>
      </c>
      <c r="U44" s="187">
        <v>412</v>
      </c>
      <c r="V44" s="187">
        <v>225</v>
      </c>
    </row>
    <row r="45" spans="1:22">
      <c r="A45" s="169" t="s">
        <v>147</v>
      </c>
      <c r="B45" s="165">
        <v>76987</v>
      </c>
      <c r="C45" s="165"/>
      <c r="D45" s="187">
        <v>3300</v>
      </c>
      <c r="E45" s="187">
        <v>3880</v>
      </c>
      <c r="F45" s="187">
        <v>3649</v>
      </c>
      <c r="G45" s="187">
        <v>3734</v>
      </c>
      <c r="H45" s="187">
        <v>3797</v>
      </c>
      <c r="I45" s="187">
        <v>3846</v>
      </c>
      <c r="J45" s="187">
        <v>3753</v>
      </c>
      <c r="K45" s="187">
        <v>3612</v>
      </c>
      <c r="L45" s="187">
        <v>4255</v>
      </c>
      <c r="M45" s="187">
        <v>5713</v>
      </c>
      <c r="N45" s="187">
        <v>6247</v>
      </c>
      <c r="O45" s="187">
        <v>5813</v>
      </c>
      <c r="P45" s="187">
        <v>5644</v>
      </c>
      <c r="Q45" s="187">
        <v>5665</v>
      </c>
      <c r="R45" s="187">
        <v>4801</v>
      </c>
      <c r="S45" s="187">
        <v>3660</v>
      </c>
      <c r="T45" s="187">
        <v>2870</v>
      </c>
      <c r="U45" s="187">
        <v>1757</v>
      </c>
      <c r="V45" s="187">
        <v>991</v>
      </c>
    </row>
    <row r="46" spans="1:22">
      <c r="A46" s="169" t="s">
        <v>145</v>
      </c>
      <c r="B46" s="165">
        <v>76838</v>
      </c>
      <c r="C46" s="165"/>
      <c r="D46" s="187">
        <v>3919</v>
      </c>
      <c r="E46" s="187">
        <v>3729</v>
      </c>
      <c r="F46" s="187">
        <v>3310</v>
      </c>
      <c r="G46" s="187">
        <v>4586</v>
      </c>
      <c r="H46" s="187">
        <v>7387</v>
      </c>
      <c r="I46" s="187">
        <v>6884</v>
      </c>
      <c r="J46" s="187">
        <v>5361</v>
      </c>
      <c r="K46" s="187">
        <v>4328</v>
      </c>
      <c r="L46" s="187">
        <v>3957</v>
      </c>
      <c r="M46" s="187">
        <v>4585</v>
      </c>
      <c r="N46" s="187">
        <v>5222</v>
      </c>
      <c r="O46" s="187">
        <v>4949</v>
      </c>
      <c r="P46" s="187">
        <v>3904</v>
      </c>
      <c r="Q46" s="187">
        <v>4107</v>
      </c>
      <c r="R46" s="187">
        <v>3099</v>
      </c>
      <c r="S46" s="187">
        <v>2766</v>
      </c>
      <c r="T46" s="187">
        <v>2379</v>
      </c>
      <c r="U46" s="187">
        <v>1526</v>
      </c>
      <c r="V46" s="187">
        <v>840</v>
      </c>
    </row>
    <row r="47" spans="1:22">
      <c r="A47" s="169" t="s">
        <v>146</v>
      </c>
      <c r="B47" s="165">
        <v>62927</v>
      </c>
      <c r="C47" s="165"/>
      <c r="D47" s="187">
        <v>3222</v>
      </c>
      <c r="E47" s="187">
        <v>3340</v>
      </c>
      <c r="F47" s="187">
        <v>3205</v>
      </c>
      <c r="G47" s="187">
        <v>3270</v>
      </c>
      <c r="H47" s="187">
        <v>3516</v>
      </c>
      <c r="I47" s="187">
        <v>3706</v>
      </c>
      <c r="J47" s="187">
        <v>3622</v>
      </c>
      <c r="K47" s="187">
        <v>3547</v>
      </c>
      <c r="L47" s="187">
        <v>4002</v>
      </c>
      <c r="M47" s="187">
        <v>4999</v>
      </c>
      <c r="N47" s="187">
        <v>5016</v>
      </c>
      <c r="O47" s="187">
        <v>4484</v>
      </c>
      <c r="P47" s="187">
        <v>3948</v>
      </c>
      <c r="Q47" s="187">
        <v>4031</v>
      </c>
      <c r="R47" s="187">
        <v>3110</v>
      </c>
      <c r="S47" s="187">
        <v>2449</v>
      </c>
      <c r="T47" s="187">
        <v>1804</v>
      </c>
      <c r="U47" s="187">
        <v>1048</v>
      </c>
      <c r="V47" s="187">
        <v>608</v>
      </c>
    </row>
    <row r="48" spans="1:22">
      <c r="A48" s="169" t="s">
        <v>152</v>
      </c>
      <c r="B48" s="165">
        <v>55526</v>
      </c>
      <c r="C48" s="165"/>
      <c r="D48" s="187">
        <v>2724</v>
      </c>
      <c r="E48" s="187">
        <v>2952</v>
      </c>
      <c r="F48" s="187">
        <v>2887</v>
      </c>
      <c r="G48" s="187">
        <v>2904</v>
      </c>
      <c r="H48" s="187">
        <v>2847</v>
      </c>
      <c r="I48" s="187">
        <v>2469</v>
      </c>
      <c r="J48" s="187">
        <v>2437</v>
      </c>
      <c r="K48" s="187">
        <v>3044</v>
      </c>
      <c r="L48" s="187">
        <v>3415</v>
      </c>
      <c r="M48" s="187">
        <v>4300</v>
      </c>
      <c r="N48" s="187">
        <v>4541</v>
      </c>
      <c r="O48" s="187">
        <v>4332</v>
      </c>
      <c r="P48" s="187">
        <v>3656</v>
      </c>
      <c r="Q48" s="187">
        <v>3622</v>
      </c>
      <c r="R48" s="187">
        <v>2935</v>
      </c>
      <c r="S48" s="187">
        <v>2597</v>
      </c>
      <c r="T48" s="187">
        <v>1951</v>
      </c>
      <c r="U48" s="187">
        <v>1203</v>
      </c>
      <c r="V48" s="187">
        <v>710</v>
      </c>
    </row>
    <row r="49" spans="1:22">
      <c r="A49" s="169" t="s">
        <v>133</v>
      </c>
      <c r="B49" s="165">
        <v>54260</v>
      </c>
      <c r="C49" s="165"/>
      <c r="D49" s="187">
        <v>2818</v>
      </c>
      <c r="E49" s="187">
        <v>3146</v>
      </c>
      <c r="F49" s="187">
        <v>2740</v>
      </c>
      <c r="G49" s="187">
        <v>2899</v>
      </c>
      <c r="H49" s="187">
        <v>3144</v>
      </c>
      <c r="I49" s="187">
        <v>2796</v>
      </c>
      <c r="J49" s="187">
        <v>2969</v>
      </c>
      <c r="K49" s="187">
        <v>3171</v>
      </c>
      <c r="L49" s="187">
        <v>3457</v>
      </c>
      <c r="M49" s="187">
        <v>4361</v>
      </c>
      <c r="N49" s="187">
        <v>4176</v>
      </c>
      <c r="O49" s="187">
        <v>3915</v>
      </c>
      <c r="P49" s="187">
        <v>3310</v>
      </c>
      <c r="Q49" s="187">
        <v>3350</v>
      </c>
      <c r="R49" s="187">
        <v>2627</v>
      </c>
      <c r="S49" s="187">
        <v>2148</v>
      </c>
      <c r="T49" s="187">
        <v>1635</v>
      </c>
      <c r="U49" s="187">
        <v>1030</v>
      </c>
      <c r="V49" s="187">
        <v>568</v>
      </c>
    </row>
    <row r="50" spans="1:22">
      <c r="A50" s="169" t="s">
        <v>140</v>
      </c>
      <c r="B50" s="165">
        <v>49190</v>
      </c>
      <c r="C50" s="165"/>
      <c r="D50" s="187">
        <v>2583</v>
      </c>
      <c r="E50" s="187">
        <v>3017</v>
      </c>
      <c r="F50" s="187">
        <v>3016</v>
      </c>
      <c r="G50" s="187">
        <v>2834</v>
      </c>
      <c r="H50" s="187">
        <v>2491</v>
      </c>
      <c r="I50" s="187">
        <v>2248</v>
      </c>
      <c r="J50" s="187">
        <v>2196</v>
      </c>
      <c r="K50" s="187">
        <v>2902</v>
      </c>
      <c r="L50" s="187">
        <v>3182</v>
      </c>
      <c r="M50" s="187">
        <v>3828</v>
      </c>
      <c r="N50" s="187">
        <v>3870</v>
      </c>
      <c r="O50" s="187">
        <v>3436</v>
      </c>
      <c r="P50" s="187">
        <v>2999</v>
      </c>
      <c r="Q50" s="187">
        <v>2876</v>
      </c>
      <c r="R50" s="187">
        <v>2330</v>
      </c>
      <c r="S50" s="187">
        <v>1948</v>
      </c>
      <c r="T50" s="187">
        <v>1685</v>
      </c>
      <c r="U50" s="187">
        <v>1082</v>
      </c>
      <c r="V50" s="187">
        <v>667</v>
      </c>
    </row>
    <row r="51" spans="1:22">
      <c r="A51" s="169" t="s">
        <v>137</v>
      </c>
      <c r="B51" s="165">
        <v>81354</v>
      </c>
      <c r="C51" s="165"/>
      <c r="D51" s="187">
        <v>4120</v>
      </c>
      <c r="E51" s="187">
        <v>4670</v>
      </c>
      <c r="F51" s="187">
        <v>4172</v>
      </c>
      <c r="G51" s="187">
        <v>4106</v>
      </c>
      <c r="H51" s="187">
        <v>4465</v>
      </c>
      <c r="I51" s="187">
        <v>4641</v>
      </c>
      <c r="J51" s="187">
        <v>5214</v>
      </c>
      <c r="K51" s="187">
        <v>5111</v>
      </c>
      <c r="L51" s="187">
        <v>5798</v>
      </c>
      <c r="M51" s="187">
        <v>6395</v>
      </c>
      <c r="N51" s="187">
        <v>6308</v>
      </c>
      <c r="O51" s="187">
        <v>5503</v>
      </c>
      <c r="P51" s="187">
        <v>4825</v>
      </c>
      <c r="Q51" s="187">
        <v>4943</v>
      </c>
      <c r="R51" s="187">
        <v>3713</v>
      </c>
      <c r="S51" s="187">
        <v>3109</v>
      </c>
      <c r="T51" s="187">
        <v>2196</v>
      </c>
      <c r="U51" s="187">
        <v>1285</v>
      </c>
      <c r="V51" s="187">
        <v>780</v>
      </c>
    </row>
    <row r="52" spans="1:22">
      <c r="A52" s="169" t="s">
        <v>141</v>
      </c>
      <c r="B52" s="165">
        <v>190778</v>
      </c>
      <c r="C52" s="165"/>
      <c r="D52" s="187">
        <v>9649</v>
      </c>
      <c r="E52" s="187">
        <v>10402</v>
      </c>
      <c r="F52" s="187">
        <v>9401</v>
      </c>
      <c r="G52" s="187">
        <v>10403</v>
      </c>
      <c r="H52" s="187">
        <v>12368</v>
      </c>
      <c r="I52" s="187">
        <v>11146</v>
      </c>
      <c r="J52" s="187">
        <v>10880</v>
      </c>
      <c r="K52" s="187">
        <v>10973</v>
      </c>
      <c r="L52" s="187">
        <v>11795</v>
      </c>
      <c r="M52" s="187">
        <v>13972</v>
      </c>
      <c r="N52" s="187">
        <v>14461</v>
      </c>
      <c r="O52" s="187">
        <v>13155</v>
      </c>
      <c r="P52" s="187">
        <v>11746</v>
      </c>
      <c r="Q52" s="187">
        <v>12418</v>
      </c>
      <c r="R52" s="187">
        <v>9547</v>
      </c>
      <c r="S52" s="187">
        <v>7370</v>
      </c>
      <c r="T52" s="187">
        <v>5495</v>
      </c>
      <c r="U52" s="187">
        <v>3473</v>
      </c>
      <c r="V52" s="187">
        <v>2124</v>
      </c>
    </row>
    <row r="53" spans="1:22">
      <c r="A53" s="169" t="s">
        <v>143</v>
      </c>
      <c r="B53" s="165">
        <v>316035</v>
      </c>
      <c r="C53" s="165"/>
      <c r="D53" s="187">
        <v>17088</v>
      </c>
      <c r="E53" s="187">
        <v>15417</v>
      </c>
      <c r="F53" s="187">
        <v>12948</v>
      </c>
      <c r="G53" s="187">
        <v>16460</v>
      </c>
      <c r="H53" s="187">
        <v>28898</v>
      </c>
      <c r="I53" s="187">
        <v>32603</v>
      </c>
      <c r="J53" s="187">
        <v>26708</v>
      </c>
      <c r="K53" s="187">
        <v>21043</v>
      </c>
      <c r="L53" s="187">
        <v>18545</v>
      </c>
      <c r="M53" s="187">
        <v>21204</v>
      </c>
      <c r="N53" s="187">
        <v>22092</v>
      </c>
      <c r="O53" s="187">
        <v>19421</v>
      </c>
      <c r="P53" s="187">
        <v>15156</v>
      </c>
      <c r="Q53" s="187">
        <v>13288</v>
      </c>
      <c r="R53" s="187">
        <v>10260</v>
      </c>
      <c r="S53" s="187">
        <v>9530</v>
      </c>
      <c r="T53" s="187">
        <v>7853</v>
      </c>
      <c r="U53" s="187">
        <v>4753</v>
      </c>
      <c r="V53" s="187">
        <v>2768</v>
      </c>
    </row>
    <row r="54" spans="1:22">
      <c r="A54" s="169" t="s">
        <v>134</v>
      </c>
      <c r="B54" s="165">
        <v>119924</v>
      </c>
      <c r="C54" s="165"/>
      <c r="D54" s="187">
        <v>5690</v>
      </c>
      <c r="E54" s="187">
        <v>6268</v>
      </c>
      <c r="F54" s="187">
        <v>6266</v>
      </c>
      <c r="G54" s="187">
        <v>6009</v>
      </c>
      <c r="H54" s="187">
        <v>5641</v>
      </c>
      <c r="I54" s="187">
        <v>6150</v>
      </c>
      <c r="J54" s="187">
        <v>6835</v>
      </c>
      <c r="K54" s="187">
        <v>6676</v>
      </c>
      <c r="L54" s="187">
        <v>7452</v>
      </c>
      <c r="M54" s="187">
        <v>8963</v>
      </c>
      <c r="N54" s="187">
        <v>9594</v>
      </c>
      <c r="O54" s="187">
        <v>8930</v>
      </c>
      <c r="P54" s="187">
        <v>8319</v>
      </c>
      <c r="Q54" s="187">
        <v>8225</v>
      </c>
      <c r="R54" s="187">
        <v>6354</v>
      </c>
      <c r="S54" s="187">
        <v>4988</v>
      </c>
      <c r="T54" s="187">
        <v>3794</v>
      </c>
      <c r="U54" s="187">
        <v>2415</v>
      </c>
      <c r="V54" s="187">
        <v>1355</v>
      </c>
    </row>
    <row r="55" spans="1:22">
      <c r="A55" s="169" t="s">
        <v>155</v>
      </c>
      <c r="B55" s="165">
        <v>41324</v>
      </c>
      <c r="C55" s="165"/>
      <c r="D55" s="187">
        <v>1827</v>
      </c>
      <c r="E55" s="187">
        <v>1995</v>
      </c>
      <c r="F55" s="187">
        <v>1970</v>
      </c>
      <c r="G55" s="187">
        <v>2124</v>
      </c>
      <c r="H55" s="187">
        <v>2383</v>
      </c>
      <c r="I55" s="187">
        <v>2297</v>
      </c>
      <c r="J55" s="187">
        <v>2230</v>
      </c>
      <c r="K55" s="187">
        <v>2249</v>
      </c>
      <c r="L55" s="187">
        <v>2474</v>
      </c>
      <c r="M55" s="187">
        <v>3245</v>
      </c>
      <c r="N55" s="187">
        <v>3438</v>
      </c>
      <c r="O55" s="187">
        <v>3211</v>
      </c>
      <c r="P55" s="187">
        <v>2621</v>
      </c>
      <c r="Q55" s="187">
        <v>2639</v>
      </c>
      <c r="R55" s="187">
        <v>2076</v>
      </c>
      <c r="S55" s="187">
        <v>1746</v>
      </c>
      <c r="T55" s="187">
        <v>1382</v>
      </c>
      <c r="U55" s="187">
        <v>892</v>
      </c>
      <c r="V55" s="187">
        <v>525</v>
      </c>
    </row>
    <row r="56" spans="1:22">
      <c r="A56" s="169" t="s">
        <v>129</v>
      </c>
      <c r="B56" s="165">
        <v>46031</v>
      </c>
      <c r="C56" s="165"/>
      <c r="D56" s="187">
        <v>2786</v>
      </c>
      <c r="E56" s="187">
        <v>2694</v>
      </c>
      <c r="F56" s="187">
        <v>2324</v>
      </c>
      <c r="G56" s="187">
        <v>2515</v>
      </c>
      <c r="H56" s="187">
        <v>2476</v>
      </c>
      <c r="I56" s="187">
        <v>2653</v>
      </c>
      <c r="J56" s="187">
        <v>2878</v>
      </c>
      <c r="K56" s="187">
        <v>2893</v>
      </c>
      <c r="L56" s="187">
        <v>2880</v>
      </c>
      <c r="M56" s="187">
        <v>3511</v>
      </c>
      <c r="N56" s="187">
        <v>3468</v>
      </c>
      <c r="O56" s="187">
        <v>3217</v>
      </c>
      <c r="P56" s="187">
        <v>2702</v>
      </c>
      <c r="Q56" s="187">
        <v>2896</v>
      </c>
      <c r="R56" s="187">
        <v>2151</v>
      </c>
      <c r="S56" s="187">
        <v>1653</v>
      </c>
      <c r="T56" s="187">
        <v>1238</v>
      </c>
      <c r="U56" s="187">
        <v>693</v>
      </c>
      <c r="V56" s="187">
        <v>403</v>
      </c>
    </row>
    <row r="57" spans="1:22">
      <c r="A57" s="169" t="s">
        <v>126</v>
      </c>
      <c r="B57" s="165">
        <v>48417</v>
      </c>
      <c r="C57" s="165"/>
      <c r="D57" s="187">
        <v>2303</v>
      </c>
      <c r="E57" s="187">
        <v>2693</v>
      </c>
      <c r="F57" s="187">
        <v>2499</v>
      </c>
      <c r="G57" s="187">
        <v>2567</v>
      </c>
      <c r="H57" s="187">
        <v>2520</v>
      </c>
      <c r="I57" s="187">
        <v>2607</v>
      </c>
      <c r="J57" s="187">
        <v>2934</v>
      </c>
      <c r="K57" s="187">
        <v>2567</v>
      </c>
      <c r="L57" s="187">
        <v>3128</v>
      </c>
      <c r="M57" s="187">
        <v>3608</v>
      </c>
      <c r="N57" s="187">
        <v>3703</v>
      </c>
      <c r="O57" s="187">
        <v>3340</v>
      </c>
      <c r="P57" s="187">
        <v>3098</v>
      </c>
      <c r="Q57" s="187">
        <v>3222</v>
      </c>
      <c r="R57" s="187">
        <v>2572</v>
      </c>
      <c r="S57" s="187">
        <v>1973</v>
      </c>
      <c r="T57" s="187">
        <v>1593</v>
      </c>
      <c r="U57" s="187">
        <v>954</v>
      </c>
      <c r="V57" s="187">
        <v>536</v>
      </c>
    </row>
    <row r="58" spans="1:22">
      <c r="A58" s="169" t="s">
        <v>128</v>
      </c>
      <c r="B58" s="165">
        <v>13631</v>
      </c>
      <c r="C58" s="165"/>
      <c r="D58" s="187">
        <v>589</v>
      </c>
      <c r="E58" s="187">
        <v>644</v>
      </c>
      <c r="F58" s="187">
        <v>704</v>
      </c>
      <c r="G58" s="187">
        <v>656</v>
      </c>
      <c r="H58" s="187">
        <v>559</v>
      </c>
      <c r="I58" s="187">
        <v>611</v>
      </c>
      <c r="J58" s="187">
        <v>664</v>
      </c>
      <c r="K58" s="187">
        <v>746</v>
      </c>
      <c r="L58" s="187">
        <v>826</v>
      </c>
      <c r="M58" s="187">
        <v>994</v>
      </c>
      <c r="N58" s="187">
        <v>1055</v>
      </c>
      <c r="O58" s="187">
        <v>972</v>
      </c>
      <c r="P58" s="187">
        <v>979</v>
      </c>
      <c r="Q58" s="187">
        <v>1002</v>
      </c>
      <c r="R58" s="187">
        <v>794</v>
      </c>
      <c r="S58" s="187">
        <v>713</v>
      </c>
      <c r="T58" s="187">
        <v>553</v>
      </c>
      <c r="U58" s="187">
        <v>330</v>
      </c>
      <c r="V58" s="187">
        <v>240</v>
      </c>
    </row>
    <row r="59" spans="1:22">
      <c r="A59" s="169" t="s">
        <v>154</v>
      </c>
      <c r="B59" s="165">
        <v>71235</v>
      </c>
      <c r="C59" s="165"/>
      <c r="D59" s="187">
        <v>3282</v>
      </c>
      <c r="E59" s="187">
        <v>3722</v>
      </c>
      <c r="F59" s="187">
        <v>3566</v>
      </c>
      <c r="G59" s="187">
        <v>3782</v>
      </c>
      <c r="H59" s="187">
        <v>3967</v>
      </c>
      <c r="I59" s="187">
        <v>3823</v>
      </c>
      <c r="J59" s="187">
        <v>3676</v>
      </c>
      <c r="K59" s="187">
        <v>3679</v>
      </c>
      <c r="L59" s="187">
        <v>4405</v>
      </c>
      <c r="M59" s="187">
        <v>5391</v>
      </c>
      <c r="N59" s="187">
        <v>5694</v>
      </c>
      <c r="O59" s="187">
        <v>5208</v>
      </c>
      <c r="P59" s="187">
        <v>4810</v>
      </c>
      <c r="Q59" s="187">
        <v>4928</v>
      </c>
      <c r="R59" s="187">
        <v>3901</v>
      </c>
      <c r="S59" s="187">
        <v>3062</v>
      </c>
      <c r="T59" s="187">
        <v>2273</v>
      </c>
      <c r="U59" s="187">
        <v>1283</v>
      </c>
      <c r="V59" s="187">
        <v>783</v>
      </c>
    </row>
    <row r="60" spans="1:22">
      <c r="A60" s="169" t="s">
        <v>149</v>
      </c>
      <c r="B60" s="165">
        <v>175148</v>
      </c>
      <c r="C60" s="165"/>
      <c r="D60" s="187">
        <v>9214</v>
      </c>
      <c r="E60" s="187">
        <v>10143</v>
      </c>
      <c r="F60" s="187">
        <v>9636</v>
      </c>
      <c r="G60" s="187">
        <v>9991</v>
      </c>
      <c r="H60" s="187">
        <v>10067</v>
      </c>
      <c r="I60" s="187">
        <v>10607</v>
      </c>
      <c r="J60" s="187">
        <v>11344</v>
      </c>
      <c r="K60" s="187">
        <v>11088</v>
      </c>
      <c r="L60" s="187">
        <v>11655</v>
      </c>
      <c r="M60" s="187">
        <v>13605</v>
      </c>
      <c r="N60" s="187">
        <v>13668</v>
      </c>
      <c r="O60" s="187">
        <v>12011</v>
      </c>
      <c r="P60" s="187">
        <v>10348</v>
      </c>
      <c r="Q60" s="187">
        <v>9706</v>
      </c>
      <c r="R60" s="187">
        <v>7638</v>
      </c>
      <c r="S60" s="187">
        <v>6233</v>
      </c>
      <c r="T60" s="187">
        <v>4548</v>
      </c>
      <c r="U60" s="187">
        <v>2478</v>
      </c>
      <c r="V60" s="187">
        <v>1168</v>
      </c>
    </row>
    <row r="61" spans="1:22">
      <c r="A61" s="169" t="s">
        <v>125</v>
      </c>
      <c r="B61" s="165">
        <v>10970</v>
      </c>
      <c r="C61" s="165"/>
      <c r="D61" s="187">
        <v>439</v>
      </c>
      <c r="E61" s="187">
        <v>588</v>
      </c>
      <c r="F61" s="187">
        <v>571</v>
      </c>
      <c r="G61" s="187">
        <v>496</v>
      </c>
      <c r="H61" s="187">
        <v>534</v>
      </c>
      <c r="I61" s="187">
        <v>595</v>
      </c>
      <c r="J61" s="187">
        <v>594</v>
      </c>
      <c r="K61" s="187">
        <v>587</v>
      </c>
      <c r="L61" s="187">
        <v>679</v>
      </c>
      <c r="M61" s="187">
        <v>825</v>
      </c>
      <c r="N61" s="187">
        <v>884</v>
      </c>
      <c r="O61" s="187">
        <v>805</v>
      </c>
      <c r="P61" s="187">
        <v>750</v>
      </c>
      <c r="Q61" s="187">
        <v>779</v>
      </c>
      <c r="R61" s="187">
        <v>666</v>
      </c>
      <c r="S61" s="187">
        <v>498</v>
      </c>
      <c r="T61" s="187">
        <v>327</v>
      </c>
      <c r="U61" s="187">
        <v>219</v>
      </c>
      <c r="V61" s="187">
        <v>134</v>
      </c>
    </row>
    <row r="62" spans="1:22">
      <c r="A62" s="169" t="s">
        <v>130</v>
      </c>
      <c r="B62" s="165">
        <v>76718</v>
      </c>
      <c r="C62" s="165"/>
      <c r="D62" s="187">
        <v>3434</v>
      </c>
      <c r="E62" s="187">
        <v>3818</v>
      </c>
      <c r="F62" s="187">
        <v>3773</v>
      </c>
      <c r="G62" s="187">
        <v>4012</v>
      </c>
      <c r="H62" s="187">
        <v>3854</v>
      </c>
      <c r="I62" s="187">
        <v>3890</v>
      </c>
      <c r="J62" s="187">
        <v>4385</v>
      </c>
      <c r="K62" s="187">
        <v>4006</v>
      </c>
      <c r="L62" s="187">
        <v>4598</v>
      </c>
      <c r="M62" s="187">
        <v>5763</v>
      </c>
      <c r="N62" s="187">
        <v>6032</v>
      </c>
      <c r="O62" s="187">
        <v>5481</v>
      </c>
      <c r="P62" s="187">
        <v>5122</v>
      </c>
      <c r="Q62" s="187">
        <v>5320</v>
      </c>
      <c r="R62" s="187">
        <v>4272</v>
      </c>
      <c r="S62" s="187">
        <v>3398</v>
      </c>
      <c r="T62" s="187">
        <v>2633</v>
      </c>
      <c r="U62" s="187">
        <v>1798</v>
      </c>
      <c r="V62" s="187">
        <v>1129</v>
      </c>
    </row>
    <row r="63" spans="1:22">
      <c r="A63" s="169" t="s">
        <v>139</v>
      </c>
      <c r="B63" s="165">
        <v>91238</v>
      </c>
      <c r="C63" s="165"/>
      <c r="D63" s="187">
        <v>4522</v>
      </c>
      <c r="E63" s="187">
        <v>4755</v>
      </c>
      <c r="F63" s="187">
        <v>4544</v>
      </c>
      <c r="G63" s="187">
        <v>4817</v>
      </c>
      <c r="H63" s="187">
        <v>5454</v>
      </c>
      <c r="I63" s="187">
        <v>5624</v>
      </c>
      <c r="J63" s="187">
        <v>5477</v>
      </c>
      <c r="K63" s="187">
        <v>5318</v>
      </c>
      <c r="L63" s="187">
        <v>5707</v>
      </c>
      <c r="M63" s="187">
        <v>7211</v>
      </c>
      <c r="N63" s="187">
        <v>7332</v>
      </c>
      <c r="O63" s="187">
        <v>6630</v>
      </c>
      <c r="P63" s="187">
        <v>5470</v>
      </c>
      <c r="Q63" s="187">
        <v>5474</v>
      </c>
      <c r="R63" s="187">
        <v>4201</v>
      </c>
      <c r="S63" s="187">
        <v>3509</v>
      </c>
      <c r="T63" s="187">
        <v>2732</v>
      </c>
      <c r="U63" s="187">
        <v>1579</v>
      </c>
      <c r="V63" s="187">
        <v>882</v>
      </c>
    </row>
    <row r="64" spans="1:22">
      <c r="A64" s="169" t="s">
        <v>136</v>
      </c>
      <c r="B64" s="165">
        <v>59014</v>
      </c>
      <c r="C64" s="165"/>
      <c r="D64" s="187">
        <v>2879</v>
      </c>
      <c r="E64" s="187">
        <v>2987</v>
      </c>
      <c r="F64" s="187">
        <v>2932</v>
      </c>
      <c r="G64" s="187">
        <v>2973</v>
      </c>
      <c r="H64" s="187">
        <v>2757</v>
      </c>
      <c r="I64" s="187">
        <v>2483</v>
      </c>
      <c r="J64" s="187">
        <v>2828</v>
      </c>
      <c r="K64" s="187">
        <v>2805</v>
      </c>
      <c r="L64" s="187">
        <v>3657</v>
      </c>
      <c r="M64" s="187">
        <v>4591</v>
      </c>
      <c r="N64" s="187">
        <v>4773</v>
      </c>
      <c r="O64" s="187">
        <v>4541</v>
      </c>
      <c r="P64" s="187">
        <v>4117</v>
      </c>
      <c r="Q64" s="187">
        <v>4447</v>
      </c>
      <c r="R64" s="187">
        <v>3466</v>
      </c>
      <c r="S64" s="187">
        <v>2800</v>
      </c>
      <c r="T64" s="187">
        <v>2000</v>
      </c>
      <c r="U64" s="187">
        <v>1227</v>
      </c>
      <c r="V64" s="187">
        <v>751</v>
      </c>
    </row>
    <row r="65" spans="1:23">
      <c r="A65" s="169" t="s">
        <v>135</v>
      </c>
      <c r="B65" s="165">
        <v>11417</v>
      </c>
      <c r="C65" s="165"/>
      <c r="D65" s="187">
        <v>640</v>
      </c>
      <c r="E65" s="187">
        <v>633</v>
      </c>
      <c r="F65" s="187">
        <v>629</v>
      </c>
      <c r="G65" s="187">
        <v>656</v>
      </c>
      <c r="H65" s="187">
        <v>562</v>
      </c>
      <c r="I65" s="187">
        <v>694</v>
      </c>
      <c r="J65" s="187">
        <v>641</v>
      </c>
      <c r="K65" s="187">
        <v>700</v>
      </c>
      <c r="L65" s="187">
        <v>721</v>
      </c>
      <c r="M65" s="187">
        <v>849</v>
      </c>
      <c r="N65" s="187">
        <v>870</v>
      </c>
      <c r="O65" s="187">
        <v>776</v>
      </c>
      <c r="P65" s="187">
        <v>742</v>
      </c>
      <c r="Q65" s="187">
        <v>683</v>
      </c>
      <c r="R65" s="187">
        <v>577</v>
      </c>
      <c r="S65" s="187">
        <v>419</v>
      </c>
      <c r="T65" s="187">
        <v>311</v>
      </c>
      <c r="U65" s="187">
        <v>189</v>
      </c>
      <c r="V65" s="187">
        <v>125</v>
      </c>
    </row>
    <row r="66" spans="1:23">
      <c r="A66" s="169" t="s">
        <v>150</v>
      </c>
      <c r="B66" s="165">
        <v>58796</v>
      </c>
      <c r="C66" s="165"/>
      <c r="D66" s="187">
        <v>2541</v>
      </c>
      <c r="E66" s="187">
        <v>2827</v>
      </c>
      <c r="F66" s="187">
        <v>2777</v>
      </c>
      <c r="G66" s="187">
        <v>2938</v>
      </c>
      <c r="H66" s="187">
        <v>2966</v>
      </c>
      <c r="I66" s="187">
        <v>2864</v>
      </c>
      <c r="J66" s="187">
        <v>2876</v>
      </c>
      <c r="K66" s="187">
        <v>2967</v>
      </c>
      <c r="L66" s="187">
        <v>3414</v>
      </c>
      <c r="M66" s="187">
        <v>4247</v>
      </c>
      <c r="N66" s="187">
        <v>4633</v>
      </c>
      <c r="O66" s="187">
        <v>4536</v>
      </c>
      <c r="P66" s="187">
        <v>4183</v>
      </c>
      <c r="Q66" s="187">
        <v>4297</v>
      </c>
      <c r="R66" s="187">
        <v>3593</v>
      </c>
      <c r="S66" s="187">
        <v>2805</v>
      </c>
      <c r="T66" s="187">
        <v>2169</v>
      </c>
      <c r="U66" s="187">
        <v>1301</v>
      </c>
      <c r="V66" s="187">
        <v>862</v>
      </c>
    </row>
    <row r="67" spans="1:23">
      <c r="A67" s="169" t="s">
        <v>151</v>
      </c>
      <c r="B67" s="165">
        <v>164105</v>
      </c>
      <c r="C67" s="165"/>
      <c r="D67" s="187">
        <v>8170</v>
      </c>
      <c r="E67" s="187">
        <v>8787</v>
      </c>
      <c r="F67" s="187">
        <v>8275</v>
      </c>
      <c r="G67" s="187">
        <v>8600</v>
      </c>
      <c r="H67" s="187">
        <v>9048</v>
      </c>
      <c r="I67" s="187">
        <v>8967</v>
      </c>
      <c r="J67" s="187">
        <v>9931</v>
      </c>
      <c r="K67" s="187">
        <v>9975</v>
      </c>
      <c r="L67" s="187">
        <v>10537</v>
      </c>
      <c r="M67" s="187">
        <v>12670</v>
      </c>
      <c r="N67" s="187">
        <v>13089</v>
      </c>
      <c r="O67" s="187">
        <v>12174</v>
      </c>
      <c r="P67" s="187">
        <v>10569</v>
      </c>
      <c r="Q67" s="187">
        <v>9859</v>
      </c>
      <c r="R67" s="187">
        <v>7643</v>
      </c>
      <c r="S67" s="187">
        <v>6345</v>
      </c>
      <c r="T67" s="187">
        <v>4895</v>
      </c>
      <c r="U67" s="187">
        <v>2960</v>
      </c>
      <c r="V67" s="187">
        <v>1611</v>
      </c>
    </row>
    <row r="68" spans="1:23">
      <c r="A68" s="169" t="s">
        <v>131</v>
      </c>
      <c r="B68" s="165">
        <v>48669</v>
      </c>
      <c r="C68" s="165"/>
      <c r="D68" s="187">
        <v>2190</v>
      </c>
      <c r="E68" s="187">
        <v>2390</v>
      </c>
      <c r="F68" s="187">
        <v>2466</v>
      </c>
      <c r="G68" s="187">
        <v>3303</v>
      </c>
      <c r="H68" s="187">
        <v>4029</v>
      </c>
      <c r="I68" s="187">
        <v>3252</v>
      </c>
      <c r="J68" s="187">
        <v>2534</v>
      </c>
      <c r="K68" s="187">
        <v>2626</v>
      </c>
      <c r="L68" s="187">
        <v>2964</v>
      </c>
      <c r="M68" s="187">
        <v>3630</v>
      </c>
      <c r="N68" s="187">
        <v>3717</v>
      </c>
      <c r="O68" s="187">
        <v>3204</v>
      </c>
      <c r="P68" s="187">
        <v>2742</v>
      </c>
      <c r="Q68" s="187">
        <v>2786</v>
      </c>
      <c r="R68" s="187">
        <v>2264</v>
      </c>
      <c r="S68" s="187">
        <v>1867</v>
      </c>
      <c r="T68" s="187">
        <v>1392</v>
      </c>
      <c r="U68" s="187">
        <v>791</v>
      </c>
      <c r="V68" s="187">
        <v>522</v>
      </c>
    </row>
    <row r="69" spans="1:23">
      <c r="A69" s="169" t="s">
        <v>156</v>
      </c>
      <c r="B69" s="165">
        <v>47113</v>
      </c>
      <c r="C69" s="165"/>
      <c r="D69" s="187">
        <v>2434</v>
      </c>
      <c r="E69" s="187">
        <v>2546</v>
      </c>
      <c r="F69" s="187">
        <v>2319</v>
      </c>
      <c r="G69" s="187">
        <v>2404</v>
      </c>
      <c r="H69" s="187">
        <v>2827</v>
      </c>
      <c r="I69" s="187">
        <v>2895</v>
      </c>
      <c r="J69" s="187">
        <v>2973</v>
      </c>
      <c r="K69" s="187">
        <v>2680</v>
      </c>
      <c r="L69" s="187">
        <v>2800</v>
      </c>
      <c r="M69" s="187">
        <v>3650</v>
      </c>
      <c r="N69" s="187">
        <v>3827</v>
      </c>
      <c r="O69" s="187">
        <v>3518</v>
      </c>
      <c r="P69" s="187">
        <v>2962</v>
      </c>
      <c r="Q69" s="187">
        <v>2824</v>
      </c>
      <c r="R69" s="187">
        <v>2054</v>
      </c>
      <c r="S69" s="187">
        <v>1790</v>
      </c>
      <c r="T69" s="187">
        <v>1322</v>
      </c>
      <c r="U69" s="187">
        <v>838</v>
      </c>
      <c r="V69" s="187">
        <v>450</v>
      </c>
    </row>
    <row r="70" spans="1:23">
      <c r="A70" s="169" t="s">
        <v>138</v>
      </c>
      <c r="B70" s="165">
        <v>91877</v>
      </c>
      <c r="C70" s="165"/>
      <c r="D70" s="187">
        <v>5103</v>
      </c>
      <c r="E70" s="187">
        <v>5725</v>
      </c>
      <c r="F70" s="187">
        <v>5338</v>
      </c>
      <c r="G70" s="187">
        <v>5163</v>
      </c>
      <c r="H70" s="187">
        <v>5061</v>
      </c>
      <c r="I70" s="187">
        <v>5519</v>
      </c>
      <c r="J70" s="187">
        <v>6109</v>
      </c>
      <c r="K70" s="187">
        <v>5845</v>
      </c>
      <c r="L70" s="187">
        <v>6502</v>
      </c>
      <c r="M70" s="187">
        <v>7482</v>
      </c>
      <c r="N70" s="187">
        <v>7198</v>
      </c>
      <c r="O70" s="187">
        <v>6094</v>
      </c>
      <c r="P70" s="187">
        <v>5119</v>
      </c>
      <c r="Q70" s="187">
        <v>5053</v>
      </c>
      <c r="R70" s="187">
        <v>3899</v>
      </c>
      <c r="S70" s="187">
        <v>2937</v>
      </c>
      <c r="T70" s="187">
        <v>2017</v>
      </c>
      <c r="U70" s="187">
        <v>1085</v>
      </c>
      <c r="V70" s="187">
        <v>628</v>
      </c>
    </row>
    <row r="71" spans="1:23">
      <c r="A71" s="57" t="s">
        <v>233</v>
      </c>
      <c r="B71" s="58"/>
      <c r="C71" s="58"/>
      <c r="D71" s="298" t="s">
        <v>177</v>
      </c>
      <c r="E71" s="298"/>
      <c r="F71" s="298"/>
      <c r="G71" s="298"/>
      <c r="H71" s="298"/>
      <c r="I71" s="298"/>
      <c r="J71" s="298"/>
      <c r="K71" s="298"/>
      <c r="L71" s="298"/>
      <c r="M71" s="298"/>
      <c r="N71" s="298"/>
      <c r="O71" s="298"/>
      <c r="P71" s="298"/>
      <c r="Q71" s="298"/>
      <c r="R71" s="298"/>
      <c r="S71" s="298"/>
      <c r="T71" s="298"/>
      <c r="U71" s="298"/>
      <c r="V71" s="298"/>
      <c r="W71" s="158"/>
    </row>
    <row r="72" spans="1:23">
      <c r="A72" s="59" t="s">
        <v>178</v>
      </c>
      <c r="B72" s="144" t="s">
        <v>179</v>
      </c>
      <c r="C72" s="60"/>
      <c r="D72" s="144" t="s">
        <v>180</v>
      </c>
      <c r="E72" s="144" t="s">
        <v>181</v>
      </c>
      <c r="F72" s="144" t="s">
        <v>182</v>
      </c>
      <c r="G72" s="144" t="s">
        <v>183</v>
      </c>
      <c r="H72" s="144" t="s">
        <v>184</v>
      </c>
      <c r="I72" s="144" t="s">
        <v>185</v>
      </c>
      <c r="J72" s="144" t="s">
        <v>186</v>
      </c>
      <c r="K72" s="144" t="s">
        <v>187</v>
      </c>
      <c r="L72" s="144" t="s">
        <v>188</v>
      </c>
      <c r="M72" s="144" t="s">
        <v>189</v>
      </c>
      <c r="N72" s="144" t="s">
        <v>190</v>
      </c>
      <c r="O72" s="144" t="s">
        <v>191</v>
      </c>
      <c r="P72" s="144" t="s">
        <v>192</v>
      </c>
      <c r="Q72" s="144" t="s">
        <v>193</v>
      </c>
      <c r="R72" s="144" t="s">
        <v>194</v>
      </c>
      <c r="S72" s="144" t="s">
        <v>195</v>
      </c>
      <c r="T72" s="144" t="s">
        <v>196</v>
      </c>
      <c r="U72" s="144" t="s">
        <v>197</v>
      </c>
      <c r="V72" s="144" t="s">
        <v>198</v>
      </c>
      <c r="W72" s="158"/>
    </row>
    <row r="73" spans="1:23">
      <c r="A73" s="169" t="s">
        <v>132</v>
      </c>
      <c r="B73" s="165">
        <v>114121</v>
      </c>
      <c r="C73" s="165"/>
      <c r="D73" s="187">
        <v>6226</v>
      </c>
      <c r="E73" s="187">
        <v>5612</v>
      </c>
      <c r="F73" s="187">
        <v>4649</v>
      </c>
      <c r="G73" s="187">
        <v>5520</v>
      </c>
      <c r="H73" s="187">
        <v>10055</v>
      </c>
      <c r="I73" s="187">
        <v>13084</v>
      </c>
      <c r="J73" s="187">
        <v>10533</v>
      </c>
      <c r="K73" s="187">
        <v>8518</v>
      </c>
      <c r="L73" s="187">
        <v>7308</v>
      </c>
      <c r="M73" s="187">
        <v>7281</v>
      </c>
      <c r="N73" s="187">
        <v>7284</v>
      </c>
      <c r="O73" s="187">
        <v>6797</v>
      </c>
      <c r="P73" s="187">
        <v>6027</v>
      </c>
      <c r="Q73" s="187">
        <v>5436</v>
      </c>
      <c r="R73" s="187">
        <v>3551</v>
      </c>
      <c r="S73" s="187">
        <v>2734</v>
      </c>
      <c r="T73" s="187">
        <v>2016</v>
      </c>
      <c r="U73" s="187">
        <v>1046</v>
      </c>
      <c r="V73" s="187">
        <v>444</v>
      </c>
      <c r="W73" s="162"/>
    </row>
    <row r="74" spans="1:23">
      <c r="A74" s="169" t="s">
        <v>142</v>
      </c>
      <c r="B74" s="165">
        <v>130371</v>
      </c>
      <c r="C74" s="165"/>
      <c r="D74" s="187">
        <v>7658</v>
      </c>
      <c r="E74" s="187">
        <v>8493</v>
      </c>
      <c r="F74" s="187">
        <v>7490</v>
      </c>
      <c r="G74" s="187">
        <v>7573</v>
      </c>
      <c r="H74" s="187">
        <v>7186</v>
      </c>
      <c r="I74" s="187">
        <v>7069</v>
      </c>
      <c r="J74" s="187">
        <v>7663</v>
      </c>
      <c r="K74" s="187">
        <v>8354</v>
      </c>
      <c r="L74" s="187">
        <v>9123</v>
      </c>
      <c r="M74" s="187">
        <v>9947</v>
      </c>
      <c r="N74" s="187">
        <v>10126</v>
      </c>
      <c r="O74" s="187">
        <v>9139</v>
      </c>
      <c r="P74" s="187">
        <v>8184</v>
      </c>
      <c r="Q74" s="187">
        <v>8231</v>
      </c>
      <c r="R74" s="187">
        <v>5529</v>
      </c>
      <c r="S74" s="187">
        <v>3979</v>
      </c>
      <c r="T74" s="187">
        <v>2665</v>
      </c>
      <c r="U74" s="187">
        <v>1348</v>
      </c>
      <c r="V74" s="187">
        <v>614</v>
      </c>
      <c r="W74" s="158"/>
    </row>
    <row r="75" spans="1:23">
      <c r="A75" s="169" t="s">
        <v>144</v>
      </c>
      <c r="B75" s="165">
        <v>56769</v>
      </c>
      <c r="C75" s="165"/>
      <c r="D75" s="187">
        <v>2989</v>
      </c>
      <c r="E75" s="187">
        <v>3089</v>
      </c>
      <c r="F75" s="187">
        <v>3128</v>
      </c>
      <c r="G75" s="187">
        <v>3445</v>
      </c>
      <c r="H75" s="187">
        <v>3297</v>
      </c>
      <c r="I75" s="187">
        <v>3008</v>
      </c>
      <c r="J75" s="187">
        <v>3098</v>
      </c>
      <c r="K75" s="187">
        <v>2990</v>
      </c>
      <c r="L75" s="187">
        <v>3389</v>
      </c>
      <c r="M75" s="187">
        <v>4018</v>
      </c>
      <c r="N75" s="187">
        <v>4570</v>
      </c>
      <c r="O75" s="187">
        <v>4032</v>
      </c>
      <c r="P75" s="187">
        <v>3723</v>
      </c>
      <c r="Q75" s="187">
        <v>4139</v>
      </c>
      <c r="R75" s="187">
        <v>2968</v>
      </c>
      <c r="S75" s="187">
        <v>2218</v>
      </c>
      <c r="T75" s="187">
        <v>1505</v>
      </c>
      <c r="U75" s="187">
        <v>820</v>
      </c>
      <c r="V75" s="187">
        <v>343</v>
      </c>
      <c r="W75" s="158"/>
    </row>
    <row r="76" spans="1:23">
      <c r="A76" s="169" t="s">
        <v>148</v>
      </c>
      <c r="B76" s="165">
        <v>43319</v>
      </c>
      <c r="C76" s="165"/>
      <c r="D76" s="187">
        <v>1908</v>
      </c>
      <c r="E76" s="187">
        <v>2169</v>
      </c>
      <c r="F76" s="187">
        <v>2209</v>
      </c>
      <c r="G76" s="187">
        <v>2566</v>
      </c>
      <c r="H76" s="187">
        <v>2955</v>
      </c>
      <c r="I76" s="187">
        <v>2486</v>
      </c>
      <c r="J76" s="187">
        <v>1993</v>
      </c>
      <c r="K76" s="187">
        <v>2111</v>
      </c>
      <c r="L76" s="187">
        <v>2439</v>
      </c>
      <c r="M76" s="187">
        <v>3009</v>
      </c>
      <c r="N76" s="187">
        <v>3357</v>
      </c>
      <c r="O76" s="187">
        <v>3246</v>
      </c>
      <c r="P76" s="187">
        <v>3097</v>
      </c>
      <c r="Q76" s="187">
        <v>3351</v>
      </c>
      <c r="R76" s="187">
        <v>2599</v>
      </c>
      <c r="S76" s="187">
        <v>1841</v>
      </c>
      <c r="T76" s="187">
        <v>1171</v>
      </c>
      <c r="U76" s="187">
        <v>580</v>
      </c>
      <c r="V76" s="187">
        <v>232</v>
      </c>
      <c r="W76" s="158"/>
    </row>
    <row r="77" spans="1:23">
      <c r="A77" s="169" t="s">
        <v>127</v>
      </c>
      <c r="B77" s="165">
        <v>246778</v>
      </c>
      <c r="C77" s="165"/>
      <c r="D77" s="187">
        <v>13636</v>
      </c>
      <c r="E77" s="187">
        <v>13033</v>
      </c>
      <c r="F77" s="187">
        <v>10940</v>
      </c>
      <c r="G77" s="187">
        <v>12603</v>
      </c>
      <c r="H77" s="187">
        <v>20799</v>
      </c>
      <c r="I77" s="187">
        <v>25953</v>
      </c>
      <c r="J77" s="187">
        <v>22449</v>
      </c>
      <c r="K77" s="187">
        <v>18925</v>
      </c>
      <c r="L77" s="187">
        <v>16766</v>
      </c>
      <c r="M77" s="187">
        <v>16303</v>
      </c>
      <c r="N77" s="187">
        <v>16177</v>
      </c>
      <c r="O77" s="187">
        <v>14276</v>
      </c>
      <c r="P77" s="187">
        <v>12088</v>
      </c>
      <c r="Q77" s="187">
        <v>11191</v>
      </c>
      <c r="R77" s="187">
        <v>7692</v>
      </c>
      <c r="S77" s="187">
        <v>5881</v>
      </c>
      <c r="T77" s="187">
        <v>4490</v>
      </c>
      <c r="U77" s="187">
        <v>2411</v>
      </c>
      <c r="V77" s="187">
        <v>1165</v>
      </c>
      <c r="W77" s="158"/>
    </row>
    <row r="78" spans="1:23">
      <c r="A78" s="169" t="s">
        <v>153</v>
      </c>
      <c r="B78" s="165">
        <v>25167</v>
      </c>
      <c r="C78" s="165"/>
      <c r="D78" s="187">
        <v>1515</v>
      </c>
      <c r="E78" s="187">
        <v>1425</v>
      </c>
      <c r="F78" s="187">
        <v>1410</v>
      </c>
      <c r="G78" s="187">
        <v>1523</v>
      </c>
      <c r="H78" s="187">
        <v>1591</v>
      </c>
      <c r="I78" s="187">
        <v>1326</v>
      </c>
      <c r="J78" s="187">
        <v>1379</v>
      </c>
      <c r="K78" s="187">
        <v>1433</v>
      </c>
      <c r="L78" s="187">
        <v>1613</v>
      </c>
      <c r="M78" s="187">
        <v>2056</v>
      </c>
      <c r="N78" s="187">
        <v>2021</v>
      </c>
      <c r="O78" s="187">
        <v>1828</v>
      </c>
      <c r="P78" s="187">
        <v>1579</v>
      </c>
      <c r="Q78" s="187">
        <v>1637</v>
      </c>
      <c r="R78" s="187">
        <v>1185</v>
      </c>
      <c r="S78" s="187">
        <v>810</v>
      </c>
      <c r="T78" s="187">
        <v>486</v>
      </c>
      <c r="U78" s="187">
        <v>249</v>
      </c>
      <c r="V78" s="187">
        <v>101</v>
      </c>
      <c r="W78" s="158"/>
    </row>
    <row r="79" spans="1:23">
      <c r="A79" s="169" t="s">
        <v>147</v>
      </c>
      <c r="B79" s="165">
        <v>72533</v>
      </c>
      <c r="C79" s="165"/>
      <c r="D79" s="187">
        <v>3480</v>
      </c>
      <c r="E79" s="187">
        <v>3925</v>
      </c>
      <c r="F79" s="187">
        <v>3879</v>
      </c>
      <c r="G79" s="187">
        <v>3995</v>
      </c>
      <c r="H79" s="187">
        <v>3996</v>
      </c>
      <c r="I79" s="187">
        <v>3672</v>
      </c>
      <c r="J79" s="187">
        <v>3519</v>
      </c>
      <c r="K79" s="187">
        <v>3252</v>
      </c>
      <c r="L79" s="187">
        <v>3894</v>
      </c>
      <c r="M79" s="187">
        <v>5061</v>
      </c>
      <c r="N79" s="187">
        <v>5884</v>
      </c>
      <c r="O79" s="187">
        <v>5552</v>
      </c>
      <c r="P79" s="187">
        <v>5261</v>
      </c>
      <c r="Q79" s="187">
        <v>5663</v>
      </c>
      <c r="R79" s="187">
        <v>4333</v>
      </c>
      <c r="S79" s="187">
        <v>3339</v>
      </c>
      <c r="T79" s="187">
        <v>2250</v>
      </c>
      <c r="U79" s="187">
        <v>1098</v>
      </c>
      <c r="V79" s="187">
        <v>480</v>
      </c>
      <c r="W79" s="158"/>
    </row>
    <row r="80" spans="1:23">
      <c r="A80" s="169" t="s">
        <v>145</v>
      </c>
      <c r="B80" s="165">
        <v>71432</v>
      </c>
      <c r="C80" s="165"/>
      <c r="D80" s="187">
        <v>4072</v>
      </c>
      <c r="E80" s="187">
        <v>3918</v>
      </c>
      <c r="F80" s="187">
        <v>3553</v>
      </c>
      <c r="G80" s="187">
        <v>4232</v>
      </c>
      <c r="H80" s="187">
        <v>6850</v>
      </c>
      <c r="I80" s="187">
        <v>7015</v>
      </c>
      <c r="J80" s="187">
        <v>5275</v>
      </c>
      <c r="K80" s="187">
        <v>4008</v>
      </c>
      <c r="L80" s="187">
        <v>3685</v>
      </c>
      <c r="M80" s="187">
        <v>4514</v>
      </c>
      <c r="N80" s="187">
        <v>4693</v>
      </c>
      <c r="O80" s="187">
        <v>4632</v>
      </c>
      <c r="P80" s="187">
        <v>3735</v>
      </c>
      <c r="Q80" s="187">
        <v>3703</v>
      </c>
      <c r="R80" s="187">
        <v>2650</v>
      </c>
      <c r="S80" s="187">
        <v>2157</v>
      </c>
      <c r="T80" s="187">
        <v>1534</v>
      </c>
      <c r="U80" s="187">
        <v>852</v>
      </c>
      <c r="V80" s="187">
        <v>354</v>
      </c>
      <c r="W80" s="158"/>
    </row>
    <row r="81" spans="1:23">
      <c r="A81" s="169" t="s">
        <v>146</v>
      </c>
      <c r="B81" s="165">
        <v>59273</v>
      </c>
      <c r="C81" s="165"/>
      <c r="D81" s="187">
        <v>3482</v>
      </c>
      <c r="E81" s="187">
        <v>3507</v>
      </c>
      <c r="F81" s="187">
        <v>3216</v>
      </c>
      <c r="G81" s="187">
        <v>3477</v>
      </c>
      <c r="H81" s="187">
        <v>3689</v>
      </c>
      <c r="I81" s="187">
        <v>3552</v>
      </c>
      <c r="J81" s="187">
        <v>3358</v>
      </c>
      <c r="K81" s="187">
        <v>3246</v>
      </c>
      <c r="L81" s="187">
        <v>3714</v>
      </c>
      <c r="M81" s="187">
        <v>4466</v>
      </c>
      <c r="N81" s="187">
        <v>4685</v>
      </c>
      <c r="O81" s="187">
        <v>4283</v>
      </c>
      <c r="P81" s="187">
        <v>3731</v>
      </c>
      <c r="Q81" s="187">
        <v>3787</v>
      </c>
      <c r="R81" s="187">
        <v>2773</v>
      </c>
      <c r="S81" s="187">
        <v>2086</v>
      </c>
      <c r="T81" s="187">
        <v>1329</v>
      </c>
      <c r="U81" s="187">
        <v>643</v>
      </c>
      <c r="V81" s="187">
        <v>249</v>
      </c>
      <c r="W81" s="158"/>
    </row>
    <row r="82" spans="1:23">
      <c r="A82" s="169" t="s">
        <v>152</v>
      </c>
      <c r="B82" s="165">
        <v>52014</v>
      </c>
      <c r="C82" s="165"/>
      <c r="D82" s="187">
        <v>2739</v>
      </c>
      <c r="E82" s="187">
        <v>3113</v>
      </c>
      <c r="F82" s="187">
        <v>3156</v>
      </c>
      <c r="G82" s="187">
        <v>3277</v>
      </c>
      <c r="H82" s="187">
        <v>3335</v>
      </c>
      <c r="I82" s="187">
        <v>2823</v>
      </c>
      <c r="J82" s="187">
        <v>2430</v>
      </c>
      <c r="K82" s="187">
        <v>2566</v>
      </c>
      <c r="L82" s="187">
        <v>3061</v>
      </c>
      <c r="M82" s="187">
        <v>3704</v>
      </c>
      <c r="N82" s="187">
        <v>4160</v>
      </c>
      <c r="O82" s="187">
        <v>3876</v>
      </c>
      <c r="P82" s="187">
        <v>3387</v>
      </c>
      <c r="Q82" s="187">
        <v>3321</v>
      </c>
      <c r="R82" s="187">
        <v>2472</v>
      </c>
      <c r="S82" s="187">
        <v>2013</v>
      </c>
      <c r="T82" s="187">
        <v>1495</v>
      </c>
      <c r="U82" s="187">
        <v>749</v>
      </c>
      <c r="V82" s="187">
        <v>337</v>
      </c>
      <c r="W82" s="158"/>
    </row>
    <row r="83" spans="1:23">
      <c r="A83" s="169" t="s">
        <v>133</v>
      </c>
      <c r="B83" s="165">
        <v>49830</v>
      </c>
      <c r="C83" s="165"/>
      <c r="D83" s="187">
        <v>2919</v>
      </c>
      <c r="E83" s="187">
        <v>3253</v>
      </c>
      <c r="F83" s="187">
        <v>2988</v>
      </c>
      <c r="G83" s="187">
        <v>2855</v>
      </c>
      <c r="H83" s="187">
        <v>2990</v>
      </c>
      <c r="I83" s="187">
        <v>2551</v>
      </c>
      <c r="J83" s="187">
        <v>2530</v>
      </c>
      <c r="K83" s="187">
        <v>2713</v>
      </c>
      <c r="L83" s="187">
        <v>3382</v>
      </c>
      <c r="M83" s="187">
        <v>3741</v>
      </c>
      <c r="N83" s="187">
        <v>4090</v>
      </c>
      <c r="O83" s="187">
        <v>3744</v>
      </c>
      <c r="P83" s="187">
        <v>3034</v>
      </c>
      <c r="Q83" s="187">
        <v>3001</v>
      </c>
      <c r="R83" s="187">
        <v>2305</v>
      </c>
      <c r="S83" s="187">
        <v>1690</v>
      </c>
      <c r="T83" s="187">
        <v>1188</v>
      </c>
      <c r="U83" s="187">
        <v>598</v>
      </c>
      <c r="V83" s="187">
        <v>258</v>
      </c>
      <c r="W83" s="158"/>
    </row>
    <row r="84" spans="1:23">
      <c r="A84" s="169" t="s">
        <v>140</v>
      </c>
      <c r="B84" s="165">
        <v>44620</v>
      </c>
      <c r="C84" s="165"/>
      <c r="D84" s="187">
        <v>2701</v>
      </c>
      <c r="E84" s="187">
        <v>3169</v>
      </c>
      <c r="F84" s="187">
        <v>2994</v>
      </c>
      <c r="G84" s="187">
        <v>3092</v>
      </c>
      <c r="H84" s="187">
        <v>2815</v>
      </c>
      <c r="I84" s="187">
        <v>2235</v>
      </c>
      <c r="J84" s="187">
        <v>1892</v>
      </c>
      <c r="K84" s="187">
        <v>2396</v>
      </c>
      <c r="L84" s="187">
        <v>2856</v>
      </c>
      <c r="M84" s="187">
        <v>3208</v>
      </c>
      <c r="N84" s="187">
        <v>3473</v>
      </c>
      <c r="O84" s="187">
        <v>3233</v>
      </c>
      <c r="P84" s="187">
        <v>2791</v>
      </c>
      <c r="Q84" s="187">
        <v>2478</v>
      </c>
      <c r="R84" s="187">
        <v>1844</v>
      </c>
      <c r="S84" s="187">
        <v>1519</v>
      </c>
      <c r="T84" s="187">
        <v>1102</v>
      </c>
      <c r="U84" s="187">
        <v>561</v>
      </c>
      <c r="V84" s="187">
        <v>261</v>
      </c>
    </row>
    <row r="85" spans="1:23">
      <c r="A85" s="169" t="s">
        <v>137</v>
      </c>
      <c r="B85" s="165">
        <v>78026</v>
      </c>
      <c r="C85" s="165"/>
      <c r="D85" s="187">
        <v>4543</v>
      </c>
      <c r="E85" s="187">
        <v>4782</v>
      </c>
      <c r="F85" s="187">
        <v>4412</v>
      </c>
      <c r="G85" s="187">
        <v>4584</v>
      </c>
      <c r="H85" s="187">
        <v>4670</v>
      </c>
      <c r="I85" s="187">
        <v>4538</v>
      </c>
      <c r="J85" s="187">
        <v>4657</v>
      </c>
      <c r="K85" s="187">
        <v>4994</v>
      </c>
      <c r="L85" s="187">
        <v>5398</v>
      </c>
      <c r="M85" s="187">
        <v>6279</v>
      </c>
      <c r="N85" s="187">
        <v>6186</v>
      </c>
      <c r="O85" s="187">
        <v>5421</v>
      </c>
      <c r="P85" s="187">
        <v>4431</v>
      </c>
      <c r="Q85" s="187">
        <v>4682</v>
      </c>
      <c r="R85" s="187">
        <v>3266</v>
      </c>
      <c r="S85" s="187">
        <v>2408</v>
      </c>
      <c r="T85" s="187">
        <v>1683</v>
      </c>
      <c r="U85" s="187">
        <v>763</v>
      </c>
      <c r="V85" s="187">
        <v>329</v>
      </c>
    </row>
    <row r="86" spans="1:23">
      <c r="A86" s="169" t="s">
        <v>141</v>
      </c>
      <c r="B86" s="165">
        <v>179552</v>
      </c>
      <c r="C86" s="165"/>
      <c r="D86" s="187">
        <v>10157</v>
      </c>
      <c r="E86" s="187">
        <v>10906</v>
      </c>
      <c r="F86" s="187">
        <v>9948</v>
      </c>
      <c r="G86" s="187">
        <v>10687</v>
      </c>
      <c r="H86" s="187">
        <v>12020</v>
      </c>
      <c r="I86" s="187">
        <v>10466</v>
      </c>
      <c r="J86" s="187">
        <v>10197</v>
      </c>
      <c r="K86" s="187">
        <v>10280</v>
      </c>
      <c r="L86" s="187">
        <v>11190</v>
      </c>
      <c r="M86" s="187">
        <v>13408</v>
      </c>
      <c r="N86" s="187">
        <v>13327</v>
      </c>
      <c r="O86" s="187">
        <v>12779</v>
      </c>
      <c r="P86" s="187">
        <v>10956</v>
      </c>
      <c r="Q86" s="187">
        <v>11517</v>
      </c>
      <c r="R86" s="187">
        <v>8633</v>
      </c>
      <c r="S86" s="187">
        <v>6060</v>
      </c>
      <c r="T86" s="187">
        <v>4105</v>
      </c>
      <c r="U86" s="187">
        <v>2030</v>
      </c>
      <c r="V86" s="187">
        <v>886</v>
      </c>
    </row>
    <row r="87" spans="1:23">
      <c r="A87" s="169" t="s">
        <v>143</v>
      </c>
      <c r="B87" s="165">
        <v>299035</v>
      </c>
      <c r="C87" s="165"/>
      <c r="D87" s="187">
        <v>17789</v>
      </c>
      <c r="E87" s="187">
        <v>15866</v>
      </c>
      <c r="F87" s="187">
        <v>13703</v>
      </c>
      <c r="G87" s="187">
        <v>16669</v>
      </c>
      <c r="H87" s="187">
        <v>27102</v>
      </c>
      <c r="I87" s="187">
        <v>31828</v>
      </c>
      <c r="J87" s="187">
        <v>27904</v>
      </c>
      <c r="K87" s="187">
        <v>22182</v>
      </c>
      <c r="L87" s="187">
        <v>18717</v>
      </c>
      <c r="M87" s="187">
        <v>19948</v>
      </c>
      <c r="N87" s="187">
        <v>19976</v>
      </c>
      <c r="O87" s="187">
        <v>17580</v>
      </c>
      <c r="P87" s="187">
        <v>14433</v>
      </c>
      <c r="Q87" s="187">
        <v>12473</v>
      </c>
      <c r="R87" s="187">
        <v>8760</v>
      </c>
      <c r="S87" s="187">
        <v>6503</v>
      </c>
      <c r="T87" s="187">
        <v>4488</v>
      </c>
      <c r="U87" s="187">
        <v>2162</v>
      </c>
      <c r="V87" s="187">
        <v>952</v>
      </c>
    </row>
    <row r="88" spans="1:23">
      <c r="A88" s="169" t="s">
        <v>134</v>
      </c>
      <c r="B88" s="165">
        <v>114846</v>
      </c>
      <c r="C88" s="165"/>
      <c r="D88" s="187">
        <v>6012</v>
      </c>
      <c r="E88" s="187">
        <v>6690</v>
      </c>
      <c r="F88" s="187">
        <v>6446</v>
      </c>
      <c r="G88" s="187">
        <v>6805</v>
      </c>
      <c r="H88" s="187">
        <v>6178</v>
      </c>
      <c r="I88" s="187">
        <v>6176</v>
      </c>
      <c r="J88" s="187">
        <v>6464</v>
      </c>
      <c r="K88" s="187">
        <v>6481</v>
      </c>
      <c r="L88" s="187">
        <v>6714</v>
      </c>
      <c r="M88" s="187">
        <v>8184</v>
      </c>
      <c r="N88" s="187">
        <v>9055</v>
      </c>
      <c r="O88" s="187">
        <v>8716</v>
      </c>
      <c r="P88" s="187">
        <v>7980</v>
      </c>
      <c r="Q88" s="187">
        <v>8009</v>
      </c>
      <c r="R88" s="187">
        <v>5994</v>
      </c>
      <c r="S88" s="187">
        <v>4056</v>
      </c>
      <c r="T88" s="187">
        <v>2818</v>
      </c>
      <c r="U88" s="187">
        <v>1460</v>
      </c>
      <c r="V88" s="187">
        <v>608</v>
      </c>
    </row>
    <row r="89" spans="1:23">
      <c r="A89" s="169" t="s">
        <v>155</v>
      </c>
      <c r="B89" s="165">
        <v>37836</v>
      </c>
      <c r="C89" s="165"/>
      <c r="D89" s="187">
        <v>1983</v>
      </c>
      <c r="E89" s="187">
        <v>2194</v>
      </c>
      <c r="F89" s="187">
        <v>2052</v>
      </c>
      <c r="G89" s="187">
        <v>2269</v>
      </c>
      <c r="H89" s="187">
        <v>2412</v>
      </c>
      <c r="I89" s="187">
        <v>2322</v>
      </c>
      <c r="J89" s="187">
        <v>2227</v>
      </c>
      <c r="K89" s="187">
        <v>2010</v>
      </c>
      <c r="L89" s="187">
        <v>2118</v>
      </c>
      <c r="M89" s="187">
        <v>2694</v>
      </c>
      <c r="N89" s="187">
        <v>3256</v>
      </c>
      <c r="O89" s="187">
        <v>2965</v>
      </c>
      <c r="P89" s="187">
        <v>2425</v>
      </c>
      <c r="Q89" s="187">
        <v>2361</v>
      </c>
      <c r="R89" s="187">
        <v>1795</v>
      </c>
      <c r="S89" s="187">
        <v>1293</v>
      </c>
      <c r="T89" s="187">
        <v>847</v>
      </c>
      <c r="U89" s="187">
        <v>423</v>
      </c>
      <c r="V89" s="187">
        <v>190</v>
      </c>
    </row>
    <row r="90" spans="1:23">
      <c r="A90" s="169" t="s">
        <v>129</v>
      </c>
      <c r="B90" s="165">
        <v>42579</v>
      </c>
      <c r="C90" s="165"/>
      <c r="D90" s="187">
        <v>2871</v>
      </c>
      <c r="E90" s="187">
        <v>2672</v>
      </c>
      <c r="F90" s="187">
        <v>2531</v>
      </c>
      <c r="G90" s="187">
        <v>2465</v>
      </c>
      <c r="H90" s="187">
        <v>2508</v>
      </c>
      <c r="I90" s="187">
        <v>2460</v>
      </c>
      <c r="J90" s="187">
        <v>2518</v>
      </c>
      <c r="K90" s="187">
        <v>2614</v>
      </c>
      <c r="L90" s="187">
        <v>2717</v>
      </c>
      <c r="M90" s="187">
        <v>3128</v>
      </c>
      <c r="N90" s="187">
        <v>3186</v>
      </c>
      <c r="O90" s="187">
        <v>2942</v>
      </c>
      <c r="P90" s="187">
        <v>2609</v>
      </c>
      <c r="Q90" s="187">
        <v>2602</v>
      </c>
      <c r="R90" s="187">
        <v>1939</v>
      </c>
      <c r="S90" s="187">
        <v>1321</v>
      </c>
      <c r="T90" s="187">
        <v>862</v>
      </c>
      <c r="U90" s="187">
        <v>460</v>
      </c>
      <c r="V90" s="187">
        <v>174</v>
      </c>
    </row>
    <row r="91" spans="1:23">
      <c r="A91" s="169" t="s">
        <v>126</v>
      </c>
      <c r="B91" s="165">
        <v>47653</v>
      </c>
      <c r="C91" s="165"/>
      <c r="D91" s="187">
        <v>2478</v>
      </c>
      <c r="E91" s="187">
        <v>2852</v>
      </c>
      <c r="F91" s="187">
        <v>2617</v>
      </c>
      <c r="G91" s="187">
        <v>2932</v>
      </c>
      <c r="H91" s="187">
        <v>3018</v>
      </c>
      <c r="I91" s="187">
        <v>2889</v>
      </c>
      <c r="J91" s="187">
        <v>2814</v>
      </c>
      <c r="K91" s="187">
        <v>2643</v>
      </c>
      <c r="L91" s="187">
        <v>2980</v>
      </c>
      <c r="M91" s="187">
        <v>3682</v>
      </c>
      <c r="N91" s="187">
        <v>3617</v>
      </c>
      <c r="O91" s="187">
        <v>3261</v>
      </c>
      <c r="P91" s="187">
        <v>2966</v>
      </c>
      <c r="Q91" s="187">
        <v>2943</v>
      </c>
      <c r="R91" s="187">
        <v>2258</v>
      </c>
      <c r="S91" s="187">
        <v>1744</v>
      </c>
      <c r="T91" s="187">
        <v>1108</v>
      </c>
      <c r="U91" s="187">
        <v>599</v>
      </c>
      <c r="V91" s="187">
        <v>252</v>
      </c>
    </row>
    <row r="92" spans="1:23">
      <c r="A92" s="169" t="s">
        <v>128</v>
      </c>
      <c r="B92" s="165">
        <v>13269</v>
      </c>
      <c r="C92" s="165"/>
      <c r="D92" s="187">
        <v>642</v>
      </c>
      <c r="E92" s="187">
        <v>756</v>
      </c>
      <c r="F92" s="187">
        <v>705</v>
      </c>
      <c r="G92" s="187">
        <v>673</v>
      </c>
      <c r="H92" s="187">
        <v>650</v>
      </c>
      <c r="I92" s="187">
        <v>613</v>
      </c>
      <c r="J92" s="187">
        <v>618</v>
      </c>
      <c r="K92" s="187">
        <v>687</v>
      </c>
      <c r="L92" s="187">
        <v>816</v>
      </c>
      <c r="M92" s="187">
        <v>1062</v>
      </c>
      <c r="N92" s="187">
        <v>1035</v>
      </c>
      <c r="O92" s="187">
        <v>1018</v>
      </c>
      <c r="P92" s="187">
        <v>987</v>
      </c>
      <c r="Q92" s="187">
        <v>1050</v>
      </c>
      <c r="R92" s="187">
        <v>741</v>
      </c>
      <c r="S92" s="187">
        <v>580</v>
      </c>
      <c r="T92" s="187">
        <v>355</v>
      </c>
      <c r="U92" s="187">
        <v>210</v>
      </c>
      <c r="V92" s="187">
        <v>71</v>
      </c>
    </row>
    <row r="93" spans="1:23">
      <c r="A93" s="169" t="s">
        <v>154</v>
      </c>
      <c r="B93" s="165">
        <v>64655</v>
      </c>
      <c r="C93" s="165"/>
      <c r="D93" s="187">
        <v>3503</v>
      </c>
      <c r="E93" s="187">
        <v>3825</v>
      </c>
      <c r="F93" s="187">
        <v>3722</v>
      </c>
      <c r="G93" s="187">
        <v>4007</v>
      </c>
      <c r="H93" s="187">
        <v>4148</v>
      </c>
      <c r="I93" s="187">
        <v>3564</v>
      </c>
      <c r="J93" s="187">
        <v>3224</v>
      </c>
      <c r="K93" s="187">
        <v>3157</v>
      </c>
      <c r="L93" s="187">
        <v>3700</v>
      </c>
      <c r="M93" s="187">
        <v>4645</v>
      </c>
      <c r="N93" s="187">
        <v>5069</v>
      </c>
      <c r="O93" s="187">
        <v>4790</v>
      </c>
      <c r="P93" s="187">
        <v>4304</v>
      </c>
      <c r="Q93" s="187">
        <v>4478</v>
      </c>
      <c r="R93" s="187">
        <v>3391</v>
      </c>
      <c r="S93" s="187">
        <v>2461</v>
      </c>
      <c r="T93" s="187">
        <v>1620</v>
      </c>
      <c r="U93" s="187">
        <v>748</v>
      </c>
      <c r="V93" s="187">
        <v>299</v>
      </c>
    </row>
    <row r="94" spans="1:23">
      <c r="A94" s="169" t="s">
        <v>149</v>
      </c>
      <c r="B94" s="165">
        <v>164242</v>
      </c>
      <c r="C94" s="165"/>
      <c r="D94" s="187">
        <v>9817</v>
      </c>
      <c r="E94" s="187">
        <v>10533</v>
      </c>
      <c r="F94" s="187">
        <v>10067</v>
      </c>
      <c r="G94" s="187">
        <v>10354</v>
      </c>
      <c r="H94" s="187">
        <v>10761</v>
      </c>
      <c r="I94" s="187">
        <v>10197</v>
      </c>
      <c r="J94" s="187">
        <v>10357</v>
      </c>
      <c r="K94" s="187">
        <v>10380</v>
      </c>
      <c r="L94" s="187">
        <v>11022</v>
      </c>
      <c r="M94" s="187">
        <v>12690</v>
      </c>
      <c r="N94" s="187">
        <v>12858</v>
      </c>
      <c r="O94" s="187">
        <v>11103</v>
      </c>
      <c r="P94" s="187">
        <v>9377</v>
      </c>
      <c r="Q94" s="187">
        <v>8878</v>
      </c>
      <c r="R94" s="187">
        <v>6342</v>
      </c>
      <c r="S94" s="187">
        <v>4679</v>
      </c>
      <c r="T94" s="187">
        <v>2981</v>
      </c>
      <c r="U94" s="187">
        <v>1326</v>
      </c>
      <c r="V94" s="187">
        <v>520</v>
      </c>
    </row>
    <row r="95" spans="1:23">
      <c r="A95" s="169" t="s">
        <v>125</v>
      </c>
      <c r="B95" s="165">
        <v>10880</v>
      </c>
      <c r="C95" s="165"/>
      <c r="D95" s="187">
        <v>545</v>
      </c>
      <c r="E95" s="187">
        <v>608</v>
      </c>
      <c r="F95" s="187">
        <v>555</v>
      </c>
      <c r="G95" s="187">
        <v>603</v>
      </c>
      <c r="H95" s="187">
        <v>577</v>
      </c>
      <c r="I95" s="187">
        <v>605</v>
      </c>
      <c r="J95" s="187">
        <v>540</v>
      </c>
      <c r="K95" s="187">
        <v>536</v>
      </c>
      <c r="L95" s="187">
        <v>622</v>
      </c>
      <c r="M95" s="187">
        <v>795</v>
      </c>
      <c r="N95" s="187">
        <v>908</v>
      </c>
      <c r="O95" s="187">
        <v>876</v>
      </c>
      <c r="P95" s="187">
        <v>766</v>
      </c>
      <c r="Q95" s="187">
        <v>770</v>
      </c>
      <c r="R95" s="187">
        <v>611</v>
      </c>
      <c r="S95" s="187">
        <v>467</v>
      </c>
      <c r="T95" s="187">
        <v>282</v>
      </c>
      <c r="U95" s="187">
        <v>147</v>
      </c>
      <c r="V95" s="187">
        <v>67</v>
      </c>
    </row>
    <row r="96" spans="1:23">
      <c r="A96" s="169" t="s">
        <v>130</v>
      </c>
      <c r="B96" s="165">
        <v>73962</v>
      </c>
      <c r="C96" s="165"/>
      <c r="D96" s="187">
        <v>3747</v>
      </c>
      <c r="E96" s="187">
        <v>4081</v>
      </c>
      <c r="F96" s="187">
        <v>3935</v>
      </c>
      <c r="G96" s="187">
        <v>4438</v>
      </c>
      <c r="H96" s="187">
        <v>4430</v>
      </c>
      <c r="I96" s="187">
        <v>4041</v>
      </c>
      <c r="J96" s="187">
        <v>4186</v>
      </c>
      <c r="K96" s="187">
        <v>4185</v>
      </c>
      <c r="L96" s="187">
        <v>4187</v>
      </c>
      <c r="M96" s="187">
        <v>5184</v>
      </c>
      <c r="N96" s="187">
        <v>5940</v>
      </c>
      <c r="O96" s="187">
        <v>5288</v>
      </c>
      <c r="P96" s="187">
        <v>4954</v>
      </c>
      <c r="Q96" s="187">
        <v>5018</v>
      </c>
      <c r="R96" s="187">
        <v>3766</v>
      </c>
      <c r="S96" s="187">
        <v>2901</v>
      </c>
      <c r="T96" s="187">
        <v>2077</v>
      </c>
      <c r="U96" s="187">
        <v>1130</v>
      </c>
      <c r="V96" s="187">
        <v>474</v>
      </c>
    </row>
    <row r="97" spans="1:22">
      <c r="A97" s="169" t="s">
        <v>139</v>
      </c>
      <c r="B97" s="165">
        <v>84692</v>
      </c>
      <c r="C97" s="165"/>
      <c r="D97" s="187">
        <v>4772</v>
      </c>
      <c r="E97" s="187">
        <v>4830</v>
      </c>
      <c r="F97" s="187">
        <v>4606</v>
      </c>
      <c r="G97" s="187">
        <v>5084</v>
      </c>
      <c r="H97" s="187">
        <v>5464</v>
      </c>
      <c r="I97" s="187">
        <v>5719</v>
      </c>
      <c r="J97" s="187">
        <v>5418</v>
      </c>
      <c r="K97" s="187">
        <v>4942</v>
      </c>
      <c r="L97" s="187">
        <v>5030</v>
      </c>
      <c r="M97" s="187">
        <v>6312</v>
      </c>
      <c r="N97" s="187">
        <v>6814</v>
      </c>
      <c r="O97" s="187">
        <v>6350</v>
      </c>
      <c r="P97" s="187">
        <v>5063</v>
      </c>
      <c r="Q97" s="187">
        <v>4816</v>
      </c>
      <c r="R97" s="187">
        <v>3632</v>
      </c>
      <c r="S97" s="187">
        <v>2725</v>
      </c>
      <c r="T97" s="187">
        <v>1771</v>
      </c>
      <c r="U97" s="187">
        <v>930</v>
      </c>
      <c r="V97" s="187">
        <v>414</v>
      </c>
    </row>
    <row r="98" spans="1:22">
      <c r="A98" s="169" t="s">
        <v>136</v>
      </c>
      <c r="B98" s="165">
        <v>55516</v>
      </c>
      <c r="C98" s="165"/>
      <c r="D98" s="187">
        <v>2891</v>
      </c>
      <c r="E98" s="187">
        <v>3055</v>
      </c>
      <c r="F98" s="187">
        <v>3079</v>
      </c>
      <c r="G98" s="187">
        <v>3078</v>
      </c>
      <c r="H98" s="187">
        <v>2809</v>
      </c>
      <c r="I98" s="187">
        <v>2465</v>
      </c>
      <c r="J98" s="187">
        <v>2438</v>
      </c>
      <c r="K98" s="187">
        <v>2607</v>
      </c>
      <c r="L98" s="187">
        <v>3273</v>
      </c>
      <c r="M98" s="187">
        <v>4231</v>
      </c>
      <c r="N98" s="187">
        <v>4657</v>
      </c>
      <c r="O98" s="187">
        <v>4341</v>
      </c>
      <c r="P98" s="187">
        <v>4040</v>
      </c>
      <c r="Q98" s="187">
        <v>4344</v>
      </c>
      <c r="R98" s="187">
        <v>3194</v>
      </c>
      <c r="S98" s="187">
        <v>2310</v>
      </c>
      <c r="T98" s="187">
        <v>1523</v>
      </c>
      <c r="U98" s="187">
        <v>872</v>
      </c>
      <c r="V98" s="187">
        <v>309</v>
      </c>
    </row>
    <row r="99" spans="1:22">
      <c r="A99" s="169" t="s">
        <v>135</v>
      </c>
      <c r="B99" s="165">
        <v>11783</v>
      </c>
      <c r="C99" s="165"/>
      <c r="D99" s="187">
        <v>650</v>
      </c>
      <c r="E99" s="187">
        <v>730</v>
      </c>
      <c r="F99" s="187">
        <v>701</v>
      </c>
      <c r="G99" s="187">
        <v>669</v>
      </c>
      <c r="H99" s="187">
        <v>720</v>
      </c>
      <c r="I99" s="187">
        <v>707</v>
      </c>
      <c r="J99" s="187">
        <v>655</v>
      </c>
      <c r="K99" s="187">
        <v>712</v>
      </c>
      <c r="L99" s="187">
        <v>800</v>
      </c>
      <c r="M99" s="187">
        <v>814</v>
      </c>
      <c r="N99" s="187">
        <v>928</v>
      </c>
      <c r="O99" s="187">
        <v>826</v>
      </c>
      <c r="P99" s="187">
        <v>772</v>
      </c>
      <c r="Q99" s="187">
        <v>774</v>
      </c>
      <c r="R99" s="187">
        <v>538</v>
      </c>
      <c r="S99" s="187">
        <v>391</v>
      </c>
      <c r="T99" s="187">
        <v>232</v>
      </c>
      <c r="U99" s="187">
        <v>119</v>
      </c>
      <c r="V99" s="187">
        <v>45</v>
      </c>
    </row>
    <row r="100" spans="1:22">
      <c r="A100" s="169" t="s">
        <v>150</v>
      </c>
      <c r="B100" s="165">
        <v>53674</v>
      </c>
      <c r="C100" s="165"/>
      <c r="D100" s="187">
        <v>2673</v>
      </c>
      <c r="E100" s="187">
        <v>2983</v>
      </c>
      <c r="F100" s="187">
        <v>2806</v>
      </c>
      <c r="G100" s="187">
        <v>3125</v>
      </c>
      <c r="H100" s="187">
        <v>3010</v>
      </c>
      <c r="I100" s="187">
        <v>2799</v>
      </c>
      <c r="J100" s="187">
        <v>2515</v>
      </c>
      <c r="K100" s="187">
        <v>2657</v>
      </c>
      <c r="L100" s="187">
        <v>3044</v>
      </c>
      <c r="M100" s="187">
        <v>3755</v>
      </c>
      <c r="N100" s="187">
        <v>4155</v>
      </c>
      <c r="O100" s="187">
        <v>4100</v>
      </c>
      <c r="P100" s="187">
        <v>3822</v>
      </c>
      <c r="Q100" s="187">
        <v>4015</v>
      </c>
      <c r="R100" s="187">
        <v>3164</v>
      </c>
      <c r="S100" s="187">
        <v>2312</v>
      </c>
      <c r="T100" s="187">
        <v>1563</v>
      </c>
      <c r="U100" s="187">
        <v>815</v>
      </c>
      <c r="V100" s="187">
        <v>361</v>
      </c>
    </row>
    <row r="101" spans="1:22">
      <c r="A101" s="169" t="s">
        <v>151</v>
      </c>
      <c r="B101" s="165">
        <v>152995</v>
      </c>
      <c r="C101" s="165"/>
      <c r="D101" s="187">
        <v>8870</v>
      </c>
      <c r="E101" s="187">
        <v>8975</v>
      </c>
      <c r="F101" s="187">
        <v>8408</v>
      </c>
      <c r="G101" s="187">
        <v>9067</v>
      </c>
      <c r="H101" s="187">
        <v>9382</v>
      </c>
      <c r="I101" s="187">
        <v>8720</v>
      </c>
      <c r="J101" s="187">
        <v>8857</v>
      </c>
      <c r="K101" s="187">
        <v>9337</v>
      </c>
      <c r="L101" s="187">
        <v>10057</v>
      </c>
      <c r="M101" s="187">
        <v>11964</v>
      </c>
      <c r="N101" s="187">
        <v>12072</v>
      </c>
      <c r="O101" s="187">
        <v>11414</v>
      </c>
      <c r="P101" s="187">
        <v>9810</v>
      </c>
      <c r="Q101" s="187">
        <v>9020</v>
      </c>
      <c r="R101" s="187">
        <v>6767</v>
      </c>
      <c r="S101" s="187">
        <v>4827</v>
      </c>
      <c r="T101" s="187">
        <v>3257</v>
      </c>
      <c r="U101" s="187">
        <v>1587</v>
      </c>
      <c r="V101" s="187">
        <v>604</v>
      </c>
    </row>
    <row r="102" spans="1:22">
      <c r="A102" s="169" t="s">
        <v>131</v>
      </c>
      <c r="B102" s="165">
        <v>45081</v>
      </c>
      <c r="C102" s="165"/>
      <c r="D102" s="187">
        <v>2248</v>
      </c>
      <c r="E102" s="187">
        <v>2466</v>
      </c>
      <c r="F102" s="187">
        <v>2660</v>
      </c>
      <c r="G102" s="187">
        <v>3186</v>
      </c>
      <c r="H102" s="187">
        <v>3903</v>
      </c>
      <c r="I102" s="187">
        <v>2994</v>
      </c>
      <c r="J102" s="187">
        <v>2307</v>
      </c>
      <c r="K102" s="187">
        <v>2334</v>
      </c>
      <c r="L102" s="187">
        <v>2663</v>
      </c>
      <c r="M102" s="187">
        <v>3281</v>
      </c>
      <c r="N102" s="187">
        <v>3470</v>
      </c>
      <c r="O102" s="187">
        <v>3136</v>
      </c>
      <c r="P102" s="187">
        <v>2630</v>
      </c>
      <c r="Q102" s="187">
        <v>2674</v>
      </c>
      <c r="R102" s="187">
        <v>1927</v>
      </c>
      <c r="S102" s="187">
        <v>1508</v>
      </c>
      <c r="T102" s="187">
        <v>1026</v>
      </c>
      <c r="U102" s="187">
        <v>483</v>
      </c>
      <c r="V102" s="187">
        <v>185</v>
      </c>
    </row>
    <row r="103" spans="1:22">
      <c r="A103" s="169" t="s">
        <v>156</v>
      </c>
      <c r="B103" s="165">
        <v>42747</v>
      </c>
      <c r="C103" s="165"/>
      <c r="D103" s="187">
        <v>2515</v>
      </c>
      <c r="E103" s="187">
        <v>2685</v>
      </c>
      <c r="F103" s="187">
        <v>2368</v>
      </c>
      <c r="G103" s="187">
        <v>2456</v>
      </c>
      <c r="H103" s="187">
        <v>2876</v>
      </c>
      <c r="I103" s="187">
        <v>2868</v>
      </c>
      <c r="J103" s="187">
        <v>2680</v>
      </c>
      <c r="K103" s="187">
        <v>2403</v>
      </c>
      <c r="L103" s="187">
        <v>2434</v>
      </c>
      <c r="M103" s="187">
        <v>3070</v>
      </c>
      <c r="N103" s="187">
        <v>3512</v>
      </c>
      <c r="O103" s="187">
        <v>3208</v>
      </c>
      <c r="P103" s="187">
        <v>2759</v>
      </c>
      <c r="Q103" s="187">
        <v>2438</v>
      </c>
      <c r="R103" s="187">
        <v>1824</v>
      </c>
      <c r="S103" s="187">
        <v>1237</v>
      </c>
      <c r="T103" s="187">
        <v>871</v>
      </c>
      <c r="U103" s="187">
        <v>382</v>
      </c>
      <c r="V103" s="187">
        <v>161</v>
      </c>
    </row>
    <row r="104" spans="1:22">
      <c r="A104" s="169" t="s">
        <v>138</v>
      </c>
      <c r="B104" s="165">
        <v>88253</v>
      </c>
      <c r="C104" s="165"/>
      <c r="D104" s="187">
        <v>5496</v>
      </c>
      <c r="E104" s="187">
        <v>6097</v>
      </c>
      <c r="F104" s="187">
        <v>5448</v>
      </c>
      <c r="G104" s="187">
        <v>5305</v>
      </c>
      <c r="H104" s="187">
        <v>5492</v>
      </c>
      <c r="I104" s="187">
        <v>5404</v>
      </c>
      <c r="J104" s="187">
        <v>5610</v>
      </c>
      <c r="K104" s="187">
        <v>5615</v>
      </c>
      <c r="L104" s="187">
        <v>6217</v>
      </c>
      <c r="M104" s="187">
        <v>6988</v>
      </c>
      <c r="N104" s="187">
        <v>6888</v>
      </c>
      <c r="O104" s="187">
        <v>5985</v>
      </c>
      <c r="P104" s="187">
        <v>4685</v>
      </c>
      <c r="Q104" s="187">
        <v>4667</v>
      </c>
      <c r="R104" s="187">
        <v>3426</v>
      </c>
      <c r="S104" s="187">
        <v>2465</v>
      </c>
      <c r="T104" s="187">
        <v>1501</v>
      </c>
      <c r="U104" s="187">
        <v>686</v>
      </c>
      <c r="V104" s="187">
        <v>278</v>
      </c>
    </row>
    <row r="105" spans="1:22">
      <c r="A105" s="57" t="s">
        <v>240</v>
      </c>
      <c r="B105" s="58"/>
      <c r="C105" s="58"/>
      <c r="D105" s="298" t="s">
        <v>177</v>
      </c>
      <c r="E105" s="298"/>
      <c r="F105" s="298"/>
      <c r="G105" s="298"/>
      <c r="H105" s="298"/>
      <c r="I105" s="298"/>
      <c r="J105" s="298"/>
      <c r="K105" s="298"/>
      <c r="L105" s="298"/>
      <c r="M105" s="298"/>
      <c r="N105" s="298"/>
      <c r="O105" s="298"/>
      <c r="P105" s="298"/>
      <c r="Q105" s="298"/>
      <c r="R105" s="298"/>
      <c r="S105" s="298"/>
      <c r="T105" s="298"/>
      <c r="U105" s="298"/>
      <c r="V105" s="298"/>
    </row>
    <row r="106" spans="1:22">
      <c r="A106" s="59" t="s">
        <v>178</v>
      </c>
      <c r="B106" s="144" t="s">
        <v>179</v>
      </c>
      <c r="C106" s="60"/>
      <c r="D106" s="144" t="s">
        <v>180</v>
      </c>
      <c r="E106" s="144" t="s">
        <v>181</v>
      </c>
      <c r="F106" s="144" t="s">
        <v>182</v>
      </c>
      <c r="G106" s="144" t="s">
        <v>183</v>
      </c>
      <c r="H106" s="144" t="s">
        <v>184</v>
      </c>
      <c r="I106" s="144" t="s">
        <v>185</v>
      </c>
      <c r="J106" s="144" t="s">
        <v>186</v>
      </c>
      <c r="K106" s="144" t="s">
        <v>187</v>
      </c>
      <c r="L106" s="144" t="s">
        <v>188</v>
      </c>
      <c r="M106" s="144" t="s">
        <v>189</v>
      </c>
      <c r="N106" s="144" t="s">
        <v>190</v>
      </c>
      <c r="O106" s="144" t="s">
        <v>191</v>
      </c>
      <c r="P106" s="144" t="s">
        <v>192</v>
      </c>
      <c r="Q106" s="144" t="s">
        <v>193</v>
      </c>
      <c r="R106" s="144" t="s">
        <v>194</v>
      </c>
      <c r="S106" s="144" t="s">
        <v>195</v>
      </c>
      <c r="T106" s="144" t="s">
        <v>196</v>
      </c>
      <c r="U106" s="144" t="s">
        <v>197</v>
      </c>
      <c r="V106" s="144" t="s">
        <v>198</v>
      </c>
    </row>
    <row r="107" spans="1:22">
      <c r="A107" s="169" t="s">
        <v>132</v>
      </c>
      <c r="B107" s="165">
        <v>228800</v>
      </c>
      <c r="C107" s="165"/>
      <c r="D107" s="165">
        <v>12023</v>
      </c>
      <c r="E107" s="165">
        <v>11345</v>
      </c>
      <c r="F107" s="165">
        <v>9390</v>
      </c>
      <c r="G107" s="165">
        <v>10907</v>
      </c>
      <c r="H107" s="165">
        <v>19651</v>
      </c>
      <c r="I107" s="165">
        <v>24486</v>
      </c>
      <c r="J107" s="165">
        <v>20375</v>
      </c>
      <c r="K107" s="165">
        <v>16688</v>
      </c>
      <c r="L107" s="165">
        <v>13947</v>
      </c>
      <c r="M107" s="165">
        <v>14180</v>
      </c>
      <c r="N107" s="165">
        <v>14602</v>
      </c>
      <c r="O107" s="165">
        <v>13838</v>
      </c>
      <c r="P107" s="165">
        <v>12076</v>
      </c>
      <c r="Q107" s="165">
        <v>10658</v>
      </c>
      <c r="R107" s="165">
        <v>8424</v>
      </c>
      <c r="S107" s="165">
        <v>6488</v>
      </c>
      <c r="T107" s="165">
        <v>5011</v>
      </c>
      <c r="U107" s="165">
        <v>3130</v>
      </c>
      <c r="V107" s="165">
        <v>1581</v>
      </c>
    </row>
    <row r="108" spans="1:22">
      <c r="A108" s="169" t="s">
        <v>142</v>
      </c>
      <c r="B108" s="165">
        <v>261800</v>
      </c>
      <c r="C108" s="165"/>
      <c r="D108" s="165">
        <v>14660</v>
      </c>
      <c r="E108" s="165">
        <v>16473</v>
      </c>
      <c r="F108" s="165">
        <v>14969</v>
      </c>
      <c r="G108" s="165">
        <v>13932</v>
      </c>
      <c r="H108" s="165">
        <v>13170</v>
      </c>
      <c r="I108" s="165">
        <v>13552</v>
      </c>
      <c r="J108" s="165">
        <v>15501</v>
      </c>
      <c r="K108" s="165">
        <v>17045</v>
      </c>
      <c r="L108" s="165">
        <v>17616</v>
      </c>
      <c r="M108" s="165">
        <v>20090</v>
      </c>
      <c r="N108" s="165">
        <v>20732</v>
      </c>
      <c r="O108" s="165">
        <v>18535</v>
      </c>
      <c r="P108" s="165">
        <v>16719</v>
      </c>
      <c r="Q108" s="165">
        <v>15686</v>
      </c>
      <c r="R108" s="165">
        <v>12677</v>
      </c>
      <c r="S108" s="165">
        <v>8808</v>
      </c>
      <c r="T108" s="165">
        <v>6180</v>
      </c>
      <c r="U108" s="165">
        <v>3550</v>
      </c>
      <c r="V108" s="165">
        <v>1905</v>
      </c>
    </row>
    <row r="109" spans="1:22">
      <c r="A109" s="169" t="s">
        <v>144</v>
      </c>
      <c r="B109" s="165">
        <v>116280</v>
      </c>
      <c r="C109" s="165"/>
      <c r="D109" s="165">
        <v>5697</v>
      </c>
      <c r="E109" s="165">
        <v>6246</v>
      </c>
      <c r="F109" s="165">
        <v>6160</v>
      </c>
      <c r="G109" s="165">
        <v>6209</v>
      </c>
      <c r="H109" s="165">
        <v>6263</v>
      </c>
      <c r="I109" s="165">
        <v>5970</v>
      </c>
      <c r="J109" s="165">
        <v>6200</v>
      </c>
      <c r="K109" s="165">
        <v>6495</v>
      </c>
      <c r="L109" s="165">
        <v>6687</v>
      </c>
      <c r="M109" s="165">
        <v>8122</v>
      </c>
      <c r="N109" s="165">
        <v>8975</v>
      </c>
      <c r="O109" s="165">
        <v>8636</v>
      </c>
      <c r="P109" s="165">
        <v>7815</v>
      </c>
      <c r="Q109" s="165">
        <v>7938</v>
      </c>
      <c r="R109" s="165">
        <v>6914</v>
      </c>
      <c r="S109" s="165">
        <v>4922</v>
      </c>
      <c r="T109" s="165">
        <v>3571</v>
      </c>
      <c r="U109" s="165">
        <v>2229</v>
      </c>
      <c r="V109" s="165">
        <v>1231</v>
      </c>
    </row>
    <row r="110" spans="1:22">
      <c r="A110" s="169" t="s">
        <v>148</v>
      </c>
      <c r="B110" s="165">
        <v>86810</v>
      </c>
      <c r="C110" s="165"/>
      <c r="D110" s="165">
        <v>3692</v>
      </c>
      <c r="E110" s="165">
        <v>4379</v>
      </c>
      <c r="F110" s="165">
        <v>4250</v>
      </c>
      <c r="G110" s="165">
        <v>4488</v>
      </c>
      <c r="H110" s="165">
        <v>4935</v>
      </c>
      <c r="I110" s="165">
        <v>4209</v>
      </c>
      <c r="J110" s="165">
        <v>3951</v>
      </c>
      <c r="K110" s="165">
        <v>4199</v>
      </c>
      <c r="L110" s="165">
        <v>4749</v>
      </c>
      <c r="M110" s="165">
        <v>5979</v>
      </c>
      <c r="N110" s="165">
        <v>6960</v>
      </c>
      <c r="O110" s="165">
        <v>6807</v>
      </c>
      <c r="P110" s="165">
        <v>6375</v>
      </c>
      <c r="Q110" s="165">
        <v>6576</v>
      </c>
      <c r="R110" s="165">
        <v>5794</v>
      </c>
      <c r="S110" s="165">
        <v>4119</v>
      </c>
      <c r="T110" s="165">
        <v>2852</v>
      </c>
      <c r="U110" s="165">
        <v>1657</v>
      </c>
      <c r="V110" s="165">
        <v>839</v>
      </c>
    </row>
    <row r="111" spans="1:22">
      <c r="A111" s="169" t="s">
        <v>127</v>
      </c>
      <c r="B111" s="165">
        <v>513210</v>
      </c>
      <c r="C111" s="165"/>
      <c r="D111" s="165">
        <v>26011</v>
      </c>
      <c r="E111" s="165">
        <v>26192</v>
      </c>
      <c r="F111" s="165">
        <v>21664</v>
      </c>
      <c r="G111" s="165">
        <v>24848</v>
      </c>
      <c r="H111" s="165">
        <v>44837</v>
      </c>
      <c r="I111" s="165">
        <v>55271</v>
      </c>
      <c r="J111" s="165">
        <v>46348</v>
      </c>
      <c r="K111" s="165">
        <v>38783</v>
      </c>
      <c r="L111" s="165">
        <v>32706</v>
      </c>
      <c r="M111" s="165">
        <v>32417</v>
      </c>
      <c r="N111" s="165">
        <v>32518</v>
      </c>
      <c r="O111" s="165">
        <v>29552</v>
      </c>
      <c r="P111" s="165">
        <v>24995</v>
      </c>
      <c r="Q111" s="165">
        <v>22667</v>
      </c>
      <c r="R111" s="165">
        <v>18617</v>
      </c>
      <c r="S111" s="165">
        <v>13643</v>
      </c>
      <c r="T111" s="165">
        <v>11011</v>
      </c>
      <c r="U111" s="165">
        <v>7127</v>
      </c>
      <c r="V111" s="165">
        <v>4003</v>
      </c>
    </row>
    <row r="112" spans="1:22">
      <c r="A112" s="169" t="s">
        <v>153</v>
      </c>
      <c r="B112" s="165">
        <v>51450</v>
      </c>
      <c r="C112" s="165"/>
      <c r="D112" s="165">
        <v>2792</v>
      </c>
      <c r="E112" s="165">
        <v>2944</v>
      </c>
      <c r="F112" s="165">
        <v>2736</v>
      </c>
      <c r="G112" s="165">
        <v>2877</v>
      </c>
      <c r="H112" s="165">
        <v>2988</v>
      </c>
      <c r="I112" s="165">
        <v>2795</v>
      </c>
      <c r="J112" s="165">
        <v>2867</v>
      </c>
      <c r="K112" s="165">
        <v>2996</v>
      </c>
      <c r="L112" s="165">
        <v>3149</v>
      </c>
      <c r="M112" s="165">
        <v>3982</v>
      </c>
      <c r="N112" s="165">
        <v>4226</v>
      </c>
      <c r="O112" s="165">
        <v>3774</v>
      </c>
      <c r="P112" s="165">
        <v>3274</v>
      </c>
      <c r="Q112" s="165">
        <v>3261</v>
      </c>
      <c r="R112" s="165">
        <v>2755</v>
      </c>
      <c r="S112" s="165">
        <v>1816</v>
      </c>
      <c r="T112" s="165">
        <v>1203</v>
      </c>
      <c r="U112" s="165">
        <v>694</v>
      </c>
      <c r="V112" s="165">
        <v>321</v>
      </c>
    </row>
    <row r="113" spans="1:22">
      <c r="A113" s="169" t="s">
        <v>147</v>
      </c>
      <c r="B113" s="165">
        <v>149200</v>
      </c>
      <c r="C113" s="165"/>
      <c r="D113" s="165">
        <v>6640</v>
      </c>
      <c r="E113" s="165">
        <v>7690</v>
      </c>
      <c r="F113" s="165">
        <v>7726</v>
      </c>
      <c r="G113" s="165">
        <v>7478</v>
      </c>
      <c r="H113" s="165">
        <v>7644</v>
      </c>
      <c r="I113" s="165">
        <v>7503</v>
      </c>
      <c r="J113" s="165">
        <v>7319</v>
      </c>
      <c r="K113" s="165">
        <v>7194</v>
      </c>
      <c r="L113" s="165">
        <v>7534</v>
      </c>
      <c r="M113" s="165">
        <v>10368</v>
      </c>
      <c r="N113" s="165">
        <v>12097</v>
      </c>
      <c r="O113" s="165">
        <v>11689</v>
      </c>
      <c r="P113" s="165">
        <v>10909</v>
      </c>
      <c r="Q113" s="165">
        <v>10958</v>
      </c>
      <c r="R113" s="165">
        <v>9705</v>
      </c>
      <c r="S113" s="165">
        <v>7092</v>
      </c>
      <c r="T113" s="165">
        <v>5228</v>
      </c>
      <c r="U113" s="165">
        <v>2934</v>
      </c>
      <c r="V113" s="165">
        <v>1492</v>
      </c>
    </row>
    <row r="114" spans="1:22">
      <c r="A114" s="169" t="s">
        <v>145</v>
      </c>
      <c r="B114" s="165">
        <v>148710</v>
      </c>
      <c r="C114" s="165"/>
      <c r="D114" s="165">
        <v>7767</v>
      </c>
      <c r="E114" s="165">
        <v>7917</v>
      </c>
      <c r="F114" s="165">
        <v>6984</v>
      </c>
      <c r="G114" s="165">
        <v>8545</v>
      </c>
      <c r="H114" s="165">
        <v>13713</v>
      </c>
      <c r="I114" s="165">
        <v>14392</v>
      </c>
      <c r="J114" s="165">
        <v>11023</v>
      </c>
      <c r="K114" s="165">
        <v>8750</v>
      </c>
      <c r="L114" s="165">
        <v>7452</v>
      </c>
      <c r="M114" s="165">
        <v>8891</v>
      </c>
      <c r="N114" s="165">
        <v>9690</v>
      </c>
      <c r="O114" s="165">
        <v>9679</v>
      </c>
      <c r="P114" s="165">
        <v>7965</v>
      </c>
      <c r="Q114" s="165">
        <v>7293</v>
      </c>
      <c r="R114" s="165">
        <v>6330</v>
      </c>
      <c r="S114" s="165">
        <v>4884</v>
      </c>
      <c r="T114" s="165">
        <v>3839</v>
      </c>
      <c r="U114" s="165">
        <v>2391</v>
      </c>
      <c r="V114" s="165">
        <v>1205</v>
      </c>
    </row>
    <row r="115" spans="1:22">
      <c r="A115" s="169" t="s">
        <v>146</v>
      </c>
      <c r="B115" s="165">
        <v>121940</v>
      </c>
      <c r="C115" s="165"/>
      <c r="D115" s="165">
        <v>6470</v>
      </c>
      <c r="E115" s="165">
        <v>6955</v>
      </c>
      <c r="F115" s="165">
        <v>6463</v>
      </c>
      <c r="G115" s="165">
        <v>6543</v>
      </c>
      <c r="H115" s="165">
        <v>7054</v>
      </c>
      <c r="I115" s="165">
        <v>7251</v>
      </c>
      <c r="J115" s="165">
        <v>7130</v>
      </c>
      <c r="K115" s="165">
        <v>6976</v>
      </c>
      <c r="L115" s="165">
        <v>7180</v>
      </c>
      <c r="M115" s="165">
        <v>9201</v>
      </c>
      <c r="N115" s="165">
        <v>9790</v>
      </c>
      <c r="O115" s="165">
        <v>8877</v>
      </c>
      <c r="P115" s="165">
        <v>7863</v>
      </c>
      <c r="Q115" s="165">
        <v>7458</v>
      </c>
      <c r="R115" s="165">
        <v>6487</v>
      </c>
      <c r="S115" s="165">
        <v>4467</v>
      </c>
      <c r="T115" s="165">
        <v>3210</v>
      </c>
      <c r="U115" s="165">
        <v>1698</v>
      </c>
      <c r="V115" s="165">
        <v>867</v>
      </c>
    </row>
    <row r="116" spans="1:22">
      <c r="A116" s="169" t="s">
        <v>152</v>
      </c>
      <c r="B116" s="165">
        <v>108130</v>
      </c>
      <c r="C116" s="165"/>
      <c r="D116" s="165">
        <v>5648</v>
      </c>
      <c r="E116" s="165">
        <v>6178</v>
      </c>
      <c r="F116" s="165">
        <v>6047</v>
      </c>
      <c r="G116" s="165">
        <v>6068</v>
      </c>
      <c r="H116" s="165">
        <v>5945</v>
      </c>
      <c r="I116" s="165">
        <v>5614</v>
      </c>
      <c r="J116" s="165">
        <v>4964</v>
      </c>
      <c r="K116" s="165">
        <v>5757</v>
      </c>
      <c r="L116" s="165">
        <v>6221</v>
      </c>
      <c r="M116" s="165">
        <v>7781</v>
      </c>
      <c r="N116" s="165">
        <v>8616</v>
      </c>
      <c r="O116" s="165">
        <v>8311</v>
      </c>
      <c r="P116" s="165">
        <v>7283</v>
      </c>
      <c r="Q116" s="165">
        <v>6610</v>
      </c>
      <c r="R116" s="165">
        <v>5879</v>
      </c>
      <c r="S116" s="165">
        <v>4502</v>
      </c>
      <c r="T116" s="165">
        <v>3597</v>
      </c>
      <c r="U116" s="165">
        <v>2037</v>
      </c>
      <c r="V116" s="165">
        <v>1072</v>
      </c>
    </row>
    <row r="117" spans="1:22">
      <c r="A117" s="169" t="s">
        <v>133</v>
      </c>
      <c r="B117" s="165">
        <v>104840</v>
      </c>
      <c r="C117" s="165"/>
      <c r="D117" s="165">
        <v>5585</v>
      </c>
      <c r="E117" s="165">
        <v>6479</v>
      </c>
      <c r="F117" s="165">
        <v>5892</v>
      </c>
      <c r="G117" s="165">
        <v>5613</v>
      </c>
      <c r="H117" s="165">
        <v>5911</v>
      </c>
      <c r="I117" s="165">
        <v>5570</v>
      </c>
      <c r="J117" s="165">
        <v>5527</v>
      </c>
      <c r="K117" s="165">
        <v>6033</v>
      </c>
      <c r="L117" s="165">
        <v>6628</v>
      </c>
      <c r="M117" s="165">
        <v>7949</v>
      </c>
      <c r="N117" s="165">
        <v>8363</v>
      </c>
      <c r="O117" s="165">
        <v>7798</v>
      </c>
      <c r="P117" s="165">
        <v>6636</v>
      </c>
      <c r="Q117" s="165">
        <v>6149</v>
      </c>
      <c r="R117" s="165">
        <v>5375</v>
      </c>
      <c r="S117" s="165">
        <v>3980</v>
      </c>
      <c r="T117" s="165">
        <v>2835</v>
      </c>
      <c r="U117" s="165">
        <v>1668</v>
      </c>
      <c r="V117" s="165">
        <v>849</v>
      </c>
    </row>
    <row r="118" spans="1:22">
      <c r="A118" s="169" t="s">
        <v>140</v>
      </c>
      <c r="B118" s="165">
        <v>94760</v>
      </c>
      <c r="C118" s="165"/>
      <c r="D118" s="165">
        <v>5285</v>
      </c>
      <c r="E118" s="165">
        <v>6377</v>
      </c>
      <c r="F118" s="165">
        <v>6206</v>
      </c>
      <c r="G118" s="165">
        <v>5785</v>
      </c>
      <c r="H118" s="165">
        <v>5238</v>
      </c>
      <c r="I118" s="165">
        <v>4557</v>
      </c>
      <c r="J118" s="165">
        <v>4187</v>
      </c>
      <c r="K118" s="165">
        <v>5445</v>
      </c>
      <c r="L118" s="165">
        <v>5994</v>
      </c>
      <c r="M118" s="165">
        <v>6914</v>
      </c>
      <c r="N118" s="165">
        <v>7361</v>
      </c>
      <c r="O118" s="165">
        <v>6798</v>
      </c>
      <c r="P118" s="165">
        <v>5919</v>
      </c>
      <c r="Q118" s="165">
        <v>5210</v>
      </c>
      <c r="R118" s="165">
        <v>4550</v>
      </c>
      <c r="S118" s="165">
        <v>3417</v>
      </c>
      <c r="T118" s="165">
        <v>2830</v>
      </c>
      <c r="U118" s="165">
        <v>1723</v>
      </c>
      <c r="V118" s="165">
        <v>964</v>
      </c>
    </row>
    <row r="119" spans="1:22">
      <c r="A119" s="169" t="s">
        <v>137</v>
      </c>
      <c r="B119" s="165">
        <v>160130</v>
      </c>
      <c r="C119" s="165"/>
      <c r="D119" s="165">
        <v>8371</v>
      </c>
      <c r="E119" s="165">
        <v>9501</v>
      </c>
      <c r="F119" s="165">
        <v>8847</v>
      </c>
      <c r="G119" s="165">
        <v>8578</v>
      </c>
      <c r="H119" s="165">
        <v>9121</v>
      </c>
      <c r="I119" s="165">
        <v>9357</v>
      </c>
      <c r="J119" s="165">
        <v>9733</v>
      </c>
      <c r="K119" s="165">
        <v>10387</v>
      </c>
      <c r="L119" s="165">
        <v>10715</v>
      </c>
      <c r="M119" s="165">
        <v>12586</v>
      </c>
      <c r="N119" s="165">
        <v>12648</v>
      </c>
      <c r="O119" s="165">
        <v>11282</v>
      </c>
      <c r="P119" s="165">
        <v>9474</v>
      </c>
      <c r="Q119" s="165">
        <v>9177</v>
      </c>
      <c r="R119" s="165">
        <v>7649</v>
      </c>
      <c r="S119" s="165">
        <v>5513</v>
      </c>
      <c r="T119" s="165">
        <v>3985</v>
      </c>
      <c r="U119" s="165">
        <v>2094</v>
      </c>
      <c r="V119" s="165">
        <v>1112</v>
      </c>
    </row>
    <row r="120" spans="1:22">
      <c r="A120" s="169" t="s">
        <v>141</v>
      </c>
      <c r="B120" s="165">
        <v>371410</v>
      </c>
      <c r="C120" s="165"/>
      <c r="D120" s="165">
        <v>19405</v>
      </c>
      <c r="E120" s="165">
        <v>21454</v>
      </c>
      <c r="F120" s="165">
        <v>19826</v>
      </c>
      <c r="G120" s="165">
        <v>20533</v>
      </c>
      <c r="H120" s="165">
        <v>24391</v>
      </c>
      <c r="I120" s="165">
        <v>22081</v>
      </c>
      <c r="J120" s="165">
        <v>20913</v>
      </c>
      <c r="K120" s="165">
        <v>21828</v>
      </c>
      <c r="L120" s="165">
        <v>21964</v>
      </c>
      <c r="M120" s="165">
        <v>26805</v>
      </c>
      <c r="N120" s="165">
        <v>27986</v>
      </c>
      <c r="O120" s="165">
        <v>26456</v>
      </c>
      <c r="P120" s="165">
        <v>23176</v>
      </c>
      <c r="Q120" s="165">
        <v>22609</v>
      </c>
      <c r="R120" s="165">
        <v>19894</v>
      </c>
      <c r="S120" s="165">
        <v>13652</v>
      </c>
      <c r="T120" s="165">
        <v>9850</v>
      </c>
      <c r="U120" s="165">
        <v>5518</v>
      </c>
      <c r="V120" s="165">
        <v>3069</v>
      </c>
    </row>
    <row r="121" spans="1:22">
      <c r="A121" s="169" t="s">
        <v>143</v>
      </c>
      <c r="B121" s="165">
        <v>621020</v>
      </c>
      <c r="C121" s="165"/>
      <c r="D121" s="165">
        <v>34204</v>
      </c>
      <c r="E121" s="165">
        <v>32394</v>
      </c>
      <c r="F121" s="165">
        <v>27321</v>
      </c>
      <c r="G121" s="165">
        <v>32222</v>
      </c>
      <c r="H121" s="165">
        <v>54071</v>
      </c>
      <c r="I121" s="165">
        <v>67735</v>
      </c>
      <c r="J121" s="165">
        <v>56262</v>
      </c>
      <c r="K121" s="165">
        <v>45467</v>
      </c>
      <c r="L121" s="165">
        <v>36301</v>
      </c>
      <c r="M121" s="165">
        <v>40517</v>
      </c>
      <c r="N121" s="165">
        <v>41559</v>
      </c>
      <c r="O121" s="165">
        <v>38278</v>
      </c>
      <c r="P121" s="165">
        <v>30717</v>
      </c>
      <c r="Q121" s="165">
        <v>25104</v>
      </c>
      <c r="R121" s="165">
        <v>20223</v>
      </c>
      <c r="S121" s="165">
        <v>15660</v>
      </c>
      <c r="T121" s="165">
        <v>12096</v>
      </c>
      <c r="U121" s="165">
        <v>7152</v>
      </c>
      <c r="V121" s="165">
        <v>3737</v>
      </c>
    </row>
    <row r="122" spans="1:22">
      <c r="A122" s="169" t="s">
        <v>134</v>
      </c>
      <c r="B122" s="165">
        <v>235180</v>
      </c>
      <c r="C122" s="165"/>
      <c r="D122" s="165">
        <v>11376</v>
      </c>
      <c r="E122" s="165">
        <v>12867</v>
      </c>
      <c r="F122" s="165">
        <v>12801</v>
      </c>
      <c r="G122" s="165">
        <v>12578</v>
      </c>
      <c r="H122" s="165">
        <v>11785</v>
      </c>
      <c r="I122" s="165">
        <v>12271</v>
      </c>
      <c r="J122" s="165">
        <v>13378</v>
      </c>
      <c r="K122" s="165">
        <v>13554</v>
      </c>
      <c r="L122" s="165">
        <v>13570</v>
      </c>
      <c r="M122" s="165">
        <v>16861</v>
      </c>
      <c r="N122" s="165">
        <v>18798</v>
      </c>
      <c r="O122" s="165">
        <v>17860</v>
      </c>
      <c r="P122" s="165">
        <v>16442</v>
      </c>
      <c r="Q122" s="165">
        <v>15838</v>
      </c>
      <c r="R122" s="165">
        <v>13221</v>
      </c>
      <c r="S122" s="165">
        <v>9366</v>
      </c>
      <c r="T122" s="165">
        <v>6637</v>
      </c>
      <c r="U122" s="165">
        <v>3936</v>
      </c>
      <c r="V122" s="165">
        <v>2041</v>
      </c>
    </row>
    <row r="123" spans="1:22">
      <c r="A123" s="169" t="s">
        <v>155</v>
      </c>
      <c r="B123" s="165">
        <v>78760</v>
      </c>
      <c r="C123" s="165"/>
      <c r="D123" s="165">
        <v>3702</v>
      </c>
      <c r="E123" s="165">
        <v>4146</v>
      </c>
      <c r="F123" s="165">
        <v>4111</v>
      </c>
      <c r="G123" s="165">
        <v>4158</v>
      </c>
      <c r="H123" s="165">
        <v>4666</v>
      </c>
      <c r="I123" s="165">
        <v>4741</v>
      </c>
      <c r="J123" s="165">
        <v>4404</v>
      </c>
      <c r="K123" s="165">
        <v>4359</v>
      </c>
      <c r="L123" s="165">
        <v>4371</v>
      </c>
      <c r="M123" s="165">
        <v>5636</v>
      </c>
      <c r="N123" s="165">
        <v>6618</v>
      </c>
      <c r="O123" s="165">
        <v>6353</v>
      </c>
      <c r="P123" s="165">
        <v>5212</v>
      </c>
      <c r="Q123" s="165">
        <v>4831</v>
      </c>
      <c r="R123" s="165">
        <v>4159</v>
      </c>
      <c r="S123" s="165">
        <v>2993</v>
      </c>
      <c r="T123" s="165">
        <v>2231</v>
      </c>
      <c r="U123" s="165">
        <v>1352</v>
      </c>
      <c r="V123" s="165">
        <v>717</v>
      </c>
    </row>
    <row r="124" spans="1:22">
      <c r="A124" s="169" t="s">
        <v>129</v>
      </c>
      <c r="B124" s="165">
        <v>90090</v>
      </c>
      <c r="C124" s="165"/>
      <c r="D124" s="165">
        <v>5718</v>
      </c>
      <c r="E124" s="165">
        <v>5609</v>
      </c>
      <c r="F124" s="165">
        <v>4984</v>
      </c>
      <c r="G124" s="165">
        <v>4862</v>
      </c>
      <c r="H124" s="165">
        <v>4900</v>
      </c>
      <c r="I124" s="165">
        <v>5405</v>
      </c>
      <c r="J124" s="165">
        <v>5565</v>
      </c>
      <c r="K124" s="165">
        <v>5876</v>
      </c>
      <c r="L124" s="165">
        <v>5503</v>
      </c>
      <c r="M124" s="165">
        <v>6550</v>
      </c>
      <c r="N124" s="165">
        <v>6684</v>
      </c>
      <c r="O124" s="165">
        <v>6281</v>
      </c>
      <c r="P124" s="165">
        <v>5467</v>
      </c>
      <c r="Q124" s="165">
        <v>5250</v>
      </c>
      <c r="R124" s="165">
        <v>4543</v>
      </c>
      <c r="S124" s="165">
        <v>3002</v>
      </c>
      <c r="T124" s="165">
        <v>2123</v>
      </c>
      <c r="U124" s="165">
        <v>1196</v>
      </c>
      <c r="V124" s="165">
        <v>572</v>
      </c>
    </row>
    <row r="125" spans="1:22">
      <c r="A125" s="169" t="s">
        <v>126</v>
      </c>
      <c r="B125" s="165">
        <v>95780</v>
      </c>
      <c r="C125" s="165"/>
      <c r="D125" s="165">
        <v>4689</v>
      </c>
      <c r="E125" s="165">
        <v>5434</v>
      </c>
      <c r="F125" s="165">
        <v>5208</v>
      </c>
      <c r="G125" s="165">
        <v>5261</v>
      </c>
      <c r="H125" s="165">
        <v>5401</v>
      </c>
      <c r="I125" s="165">
        <v>5428</v>
      </c>
      <c r="J125" s="165">
        <v>5658</v>
      </c>
      <c r="K125" s="165">
        <v>5368</v>
      </c>
      <c r="L125" s="165">
        <v>5770</v>
      </c>
      <c r="M125" s="165">
        <v>7153</v>
      </c>
      <c r="N125" s="165">
        <v>7366</v>
      </c>
      <c r="O125" s="165">
        <v>6773</v>
      </c>
      <c r="P125" s="165">
        <v>6217</v>
      </c>
      <c r="Q125" s="165">
        <v>5884</v>
      </c>
      <c r="R125" s="165">
        <v>5237</v>
      </c>
      <c r="S125" s="165">
        <v>3750</v>
      </c>
      <c r="T125" s="165">
        <v>2773</v>
      </c>
      <c r="U125" s="165">
        <v>1624</v>
      </c>
      <c r="V125" s="165">
        <v>786</v>
      </c>
    </row>
    <row r="126" spans="1:22">
      <c r="A126" s="169" t="s">
        <v>128</v>
      </c>
      <c r="B126" s="165">
        <v>26950</v>
      </c>
      <c r="C126" s="165"/>
      <c r="D126" s="165">
        <v>1247</v>
      </c>
      <c r="E126" s="165">
        <v>1381</v>
      </c>
      <c r="F126" s="165">
        <v>1481</v>
      </c>
      <c r="G126" s="165">
        <v>1270</v>
      </c>
      <c r="H126" s="165">
        <v>1195</v>
      </c>
      <c r="I126" s="165">
        <v>1186</v>
      </c>
      <c r="J126" s="165">
        <v>1279</v>
      </c>
      <c r="K126" s="165">
        <v>1434</v>
      </c>
      <c r="L126" s="165">
        <v>1608</v>
      </c>
      <c r="M126" s="165">
        <v>2026</v>
      </c>
      <c r="N126" s="165">
        <v>2060</v>
      </c>
      <c r="O126" s="165">
        <v>2100</v>
      </c>
      <c r="P126" s="165">
        <v>1927</v>
      </c>
      <c r="Q126" s="165">
        <v>1985</v>
      </c>
      <c r="R126" s="165">
        <v>1681</v>
      </c>
      <c r="S126" s="165">
        <v>1301</v>
      </c>
      <c r="T126" s="165">
        <v>917</v>
      </c>
      <c r="U126" s="165">
        <v>555</v>
      </c>
      <c r="V126" s="165">
        <v>317</v>
      </c>
    </row>
    <row r="127" spans="1:22">
      <c r="A127" s="169" t="s">
        <v>154</v>
      </c>
      <c r="B127" s="165">
        <v>135790</v>
      </c>
      <c r="C127" s="165"/>
      <c r="D127" s="165">
        <v>6516</v>
      </c>
      <c r="E127" s="165">
        <v>7501</v>
      </c>
      <c r="F127" s="165">
        <v>7478</v>
      </c>
      <c r="G127" s="165">
        <v>7487</v>
      </c>
      <c r="H127" s="165">
        <v>8131</v>
      </c>
      <c r="I127" s="165">
        <v>7505</v>
      </c>
      <c r="J127" s="165">
        <v>6876</v>
      </c>
      <c r="K127" s="165">
        <v>6959</v>
      </c>
      <c r="L127" s="165">
        <v>7585</v>
      </c>
      <c r="M127" s="165">
        <v>9744</v>
      </c>
      <c r="N127" s="165">
        <v>10761</v>
      </c>
      <c r="O127" s="165">
        <v>10234</v>
      </c>
      <c r="P127" s="165">
        <v>9293</v>
      </c>
      <c r="Q127" s="165">
        <v>9022</v>
      </c>
      <c r="R127" s="165">
        <v>7919</v>
      </c>
      <c r="S127" s="165">
        <v>5685</v>
      </c>
      <c r="T127" s="165">
        <v>3839</v>
      </c>
      <c r="U127" s="165">
        <v>2159</v>
      </c>
      <c r="V127" s="165">
        <v>1096</v>
      </c>
    </row>
    <row r="128" spans="1:22">
      <c r="A128" s="169" t="s">
        <v>149</v>
      </c>
      <c r="B128" s="165">
        <v>339960</v>
      </c>
      <c r="C128" s="165"/>
      <c r="D128" s="165">
        <v>18601</v>
      </c>
      <c r="E128" s="165">
        <v>20547</v>
      </c>
      <c r="F128" s="165">
        <v>20082</v>
      </c>
      <c r="G128" s="165">
        <v>19725</v>
      </c>
      <c r="H128" s="165">
        <v>20766</v>
      </c>
      <c r="I128" s="165">
        <v>21180</v>
      </c>
      <c r="J128" s="165">
        <v>21536</v>
      </c>
      <c r="K128" s="165">
        <v>22172</v>
      </c>
      <c r="L128" s="165">
        <v>21578</v>
      </c>
      <c r="M128" s="165">
        <v>25866</v>
      </c>
      <c r="N128" s="165">
        <v>26604</v>
      </c>
      <c r="O128" s="165">
        <v>23825</v>
      </c>
      <c r="P128" s="165">
        <v>20223</v>
      </c>
      <c r="Q128" s="165">
        <v>18080</v>
      </c>
      <c r="R128" s="165">
        <v>14954</v>
      </c>
      <c r="S128" s="165">
        <v>11024</v>
      </c>
      <c r="T128" s="165">
        <v>7540</v>
      </c>
      <c r="U128" s="165">
        <v>3926</v>
      </c>
      <c r="V128" s="165">
        <v>1731</v>
      </c>
    </row>
    <row r="129" spans="1:22">
      <c r="A129" s="169" t="s">
        <v>125</v>
      </c>
      <c r="B129" s="165">
        <v>22000</v>
      </c>
      <c r="C129" s="165"/>
      <c r="D129" s="165">
        <v>982</v>
      </c>
      <c r="E129" s="165">
        <v>1179</v>
      </c>
      <c r="F129" s="165">
        <v>1159</v>
      </c>
      <c r="G129" s="165">
        <v>1074</v>
      </c>
      <c r="H129" s="165">
        <v>1112</v>
      </c>
      <c r="I129" s="165">
        <v>1199</v>
      </c>
      <c r="J129" s="165">
        <v>1192</v>
      </c>
      <c r="K129" s="165">
        <v>1168</v>
      </c>
      <c r="L129" s="165">
        <v>1227</v>
      </c>
      <c r="M129" s="165">
        <v>1556</v>
      </c>
      <c r="N129" s="165">
        <v>1829</v>
      </c>
      <c r="O129" s="165">
        <v>1658</v>
      </c>
      <c r="P129" s="165">
        <v>1592</v>
      </c>
      <c r="Q129" s="165">
        <v>1490</v>
      </c>
      <c r="R129" s="165">
        <v>1339</v>
      </c>
      <c r="S129" s="165">
        <v>1034</v>
      </c>
      <c r="T129" s="165">
        <v>644</v>
      </c>
      <c r="U129" s="165">
        <v>368</v>
      </c>
      <c r="V129" s="165">
        <v>198</v>
      </c>
    </row>
    <row r="130" spans="1:22">
      <c r="A130" s="169" t="s">
        <v>130</v>
      </c>
      <c r="B130" s="165">
        <v>151100</v>
      </c>
      <c r="C130" s="165"/>
      <c r="D130" s="165">
        <v>7064</v>
      </c>
      <c r="E130" s="165">
        <v>7976</v>
      </c>
      <c r="F130" s="165">
        <v>7832</v>
      </c>
      <c r="G130" s="165">
        <v>8223</v>
      </c>
      <c r="H130" s="165">
        <v>8029</v>
      </c>
      <c r="I130" s="165">
        <v>8101</v>
      </c>
      <c r="J130" s="165">
        <v>8503</v>
      </c>
      <c r="K130" s="165">
        <v>8478</v>
      </c>
      <c r="L130" s="165">
        <v>8372</v>
      </c>
      <c r="M130" s="165">
        <v>10753</v>
      </c>
      <c r="N130" s="165">
        <v>12059</v>
      </c>
      <c r="O130" s="165">
        <v>10954</v>
      </c>
      <c r="P130" s="165">
        <v>10241</v>
      </c>
      <c r="Q130" s="165">
        <v>9901</v>
      </c>
      <c r="R130" s="165">
        <v>8691</v>
      </c>
      <c r="S130" s="165">
        <v>6453</v>
      </c>
      <c r="T130" s="165">
        <v>4752</v>
      </c>
      <c r="U130" s="165">
        <v>3012</v>
      </c>
      <c r="V130" s="165">
        <v>1706</v>
      </c>
    </row>
    <row r="131" spans="1:22">
      <c r="A131" s="169" t="s">
        <v>139</v>
      </c>
      <c r="B131" s="165">
        <v>176830</v>
      </c>
      <c r="C131" s="165"/>
      <c r="D131" s="165">
        <v>9183</v>
      </c>
      <c r="E131" s="165">
        <v>9746</v>
      </c>
      <c r="F131" s="165">
        <v>9296</v>
      </c>
      <c r="G131" s="165">
        <v>9592</v>
      </c>
      <c r="H131" s="165">
        <v>10744</v>
      </c>
      <c r="I131" s="165">
        <v>11645</v>
      </c>
      <c r="J131" s="165">
        <v>11281</v>
      </c>
      <c r="K131" s="165">
        <v>10737</v>
      </c>
      <c r="L131" s="165">
        <v>10216</v>
      </c>
      <c r="M131" s="165">
        <v>13123</v>
      </c>
      <c r="N131" s="165">
        <v>14118</v>
      </c>
      <c r="O131" s="165">
        <v>13386</v>
      </c>
      <c r="P131" s="165">
        <v>10815</v>
      </c>
      <c r="Q131" s="165">
        <v>9776</v>
      </c>
      <c r="R131" s="165">
        <v>8485</v>
      </c>
      <c r="S131" s="165">
        <v>6206</v>
      </c>
      <c r="T131" s="165">
        <v>4623</v>
      </c>
      <c r="U131" s="165">
        <v>2560</v>
      </c>
      <c r="V131" s="165">
        <v>1298</v>
      </c>
    </row>
    <row r="132" spans="1:22">
      <c r="A132" s="169" t="s">
        <v>136</v>
      </c>
      <c r="B132" s="165">
        <v>115020</v>
      </c>
      <c r="C132" s="165"/>
      <c r="D132" s="165">
        <v>5646</v>
      </c>
      <c r="E132" s="165">
        <v>6118</v>
      </c>
      <c r="F132" s="165">
        <v>6079</v>
      </c>
      <c r="G132" s="165">
        <v>5918</v>
      </c>
      <c r="H132" s="165">
        <v>5628</v>
      </c>
      <c r="I132" s="165">
        <v>5094</v>
      </c>
      <c r="J132" s="165">
        <v>5276</v>
      </c>
      <c r="K132" s="165">
        <v>5591</v>
      </c>
      <c r="L132" s="165">
        <v>6441</v>
      </c>
      <c r="M132" s="165">
        <v>8655</v>
      </c>
      <c r="N132" s="165">
        <v>9509</v>
      </c>
      <c r="O132" s="165">
        <v>9002</v>
      </c>
      <c r="P132" s="165">
        <v>8364</v>
      </c>
      <c r="Q132" s="165">
        <v>8276</v>
      </c>
      <c r="R132" s="165">
        <v>7439</v>
      </c>
      <c r="S132" s="165">
        <v>5156</v>
      </c>
      <c r="T132" s="165">
        <v>3642</v>
      </c>
      <c r="U132" s="165">
        <v>2128</v>
      </c>
      <c r="V132" s="165">
        <v>1058</v>
      </c>
    </row>
    <row r="133" spans="1:22">
      <c r="A133" s="169" t="s">
        <v>135</v>
      </c>
      <c r="B133" s="165">
        <v>23080</v>
      </c>
      <c r="C133" s="165"/>
      <c r="D133" s="165">
        <v>1279</v>
      </c>
      <c r="E133" s="165">
        <v>1349</v>
      </c>
      <c r="F133" s="165">
        <v>1358</v>
      </c>
      <c r="G133" s="165">
        <v>1279</v>
      </c>
      <c r="H133" s="165">
        <v>1207</v>
      </c>
      <c r="I133" s="165">
        <v>1336</v>
      </c>
      <c r="J133" s="165">
        <v>1357</v>
      </c>
      <c r="K133" s="165">
        <v>1357</v>
      </c>
      <c r="L133" s="165">
        <v>1508</v>
      </c>
      <c r="M133" s="165">
        <v>1648</v>
      </c>
      <c r="N133" s="165">
        <v>1782</v>
      </c>
      <c r="O133" s="165">
        <v>1624</v>
      </c>
      <c r="P133" s="165">
        <v>1514</v>
      </c>
      <c r="Q133" s="165">
        <v>1415</v>
      </c>
      <c r="R133" s="165">
        <v>1182</v>
      </c>
      <c r="S133" s="165">
        <v>847</v>
      </c>
      <c r="T133" s="165">
        <v>564</v>
      </c>
      <c r="U133" s="165">
        <v>307</v>
      </c>
      <c r="V133" s="165">
        <v>167</v>
      </c>
    </row>
    <row r="134" spans="1:22">
      <c r="A134" s="169" t="s">
        <v>150</v>
      </c>
      <c r="B134" s="165">
        <v>112680</v>
      </c>
      <c r="C134" s="165"/>
      <c r="D134" s="165">
        <v>5185</v>
      </c>
      <c r="E134" s="165">
        <v>5766</v>
      </c>
      <c r="F134" s="165">
        <v>5665</v>
      </c>
      <c r="G134" s="165">
        <v>5872</v>
      </c>
      <c r="H134" s="165">
        <v>5963</v>
      </c>
      <c r="I134" s="165">
        <v>5588</v>
      </c>
      <c r="J134" s="165">
        <v>5417</v>
      </c>
      <c r="K134" s="165">
        <v>5794</v>
      </c>
      <c r="L134" s="165">
        <v>6113</v>
      </c>
      <c r="M134" s="165">
        <v>7840</v>
      </c>
      <c r="N134" s="165">
        <v>8799</v>
      </c>
      <c r="O134" s="165">
        <v>8760</v>
      </c>
      <c r="P134" s="165">
        <v>8138</v>
      </c>
      <c r="Q134" s="165">
        <v>7997</v>
      </c>
      <c r="R134" s="165">
        <v>7299</v>
      </c>
      <c r="S134" s="165">
        <v>5199</v>
      </c>
      <c r="T134" s="165">
        <v>3851</v>
      </c>
      <c r="U134" s="165">
        <v>2180</v>
      </c>
      <c r="V134" s="165">
        <v>1254</v>
      </c>
    </row>
    <row r="135" spans="1:22">
      <c r="A135" s="169" t="s">
        <v>151</v>
      </c>
      <c r="B135" s="165">
        <v>318170</v>
      </c>
      <c r="C135" s="165"/>
      <c r="D135" s="165">
        <v>16999</v>
      </c>
      <c r="E135" s="165">
        <v>17910</v>
      </c>
      <c r="F135" s="165">
        <v>16940</v>
      </c>
      <c r="G135" s="165">
        <v>17208</v>
      </c>
      <c r="H135" s="165">
        <v>18127</v>
      </c>
      <c r="I135" s="165">
        <v>18144</v>
      </c>
      <c r="J135" s="165">
        <v>18550</v>
      </c>
      <c r="K135" s="165">
        <v>19980</v>
      </c>
      <c r="L135" s="165">
        <v>19668</v>
      </c>
      <c r="M135" s="165">
        <v>24182</v>
      </c>
      <c r="N135" s="165">
        <v>25275</v>
      </c>
      <c r="O135" s="165">
        <v>23978</v>
      </c>
      <c r="P135" s="165">
        <v>20953</v>
      </c>
      <c r="Q135" s="165">
        <v>18316</v>
      </c>
      <c r="R135" s="165">
        <v>15491</v>
      </c>
      <c r="S135" s="165">
        <v>11308</v>
      </c>
      <c r="T135" s="165">
        <v>8221</v>
      </c>
      <c r="U135" s="165">
        <v>4639</v>
      </c>
      <c r="V135" s="165">
        <v>2281</v>
      </c>
    </row>
    <row r="136" spans="1:22">
      <c r="A136" s="169" t="s">
        <v>131</v>
      </c>
      <c r="B136" s="165">
        <v>94000</v>
      </c>
      <c r="C136" s="165"/>
      <c r="D136" s="165">
        <v>4336</v>
      </c>
      <c r="E136" s="165">
        <v>4858</v>
      </c>
      <c r="F136" s="165">
        <v>5247</v>
      </c>
      <c r="G136" s="165">
        <v>5957</v>
      </c>
      <c r="H136" s="165">
        <v>7968</v>
      </c>
      <c r="I136" s="165">
        <v>6479</v>
      </c>
      <c r="J136" s="165">
        <v>4863</v>
      </c>
      <c r="K136" s="165">
        <v>5075</v>
      </c>
      <c r="L136" s="165">
        <v>5419</v>
      </c>
      <c r="M136" s="165">
        <v>6896</v>
      </c>
      <c r="N136" s="165">
        <v>7191</v>
      </c>
      <c r="O136" s="165">
        <v>6450</v>
      </c>
      <c r="P136" s="165">
        <v>5524</v>
      </c>
      <c r="Q136" s="165">
        <v>5136</v>
      </c>
      <c r="R136" s="165">
        <v>4632</v>
      </c>
      <c r="S136" s="165">
        <v>3372</v>
      </c>
      <c r="T136" s="165">
        <v>2505</v>
      </c>
      <c r="U136" s="165">
        <v>1368</v>
      </c>
      <c r="V136" s="165">
        <v>724</v>
      </c>
    </row>
    <row r="137" spans="1:22">
      <c r="A137" s="169" t="s">
        <v>156</v>
      </c>
      <c r="B137" s="165">
        <v>89610</v>
      </c>
      <c r="C137" s="165"/>
      <c r="D137" s="165">
        <v>4829</v>
      </c>
      <c r="E137" s="165">
        <v>5253</v>
      </c>
      <c r="F137" s="165">
        <v>4826</v>
      </c>
      <c r="G137" s="165">
        <v>4692</v>
      </c>
      <c r="H137" s="165">
        <v>5444</v>
      </c>
      <c r="I137" s="165">
        <v>5807</v>
      </c>
      <c r="J137" s="165">
        <v>5660</v>
      </c>
      <c r="K137" s="165">
        <v>5278</v>
      </c>
      <c r="L137" s="165">
        <v>5075</v>
      </c>
      <c r="M137" s="165">
        <v>6436</v>
      </c>
      <c r="N137" s="165">
        <v>7304</v>
      </c>
      <c r="O137" s="165">
        <v>6799</v>
      </c>
      <c r="P137" s="165">
        <v>5878</v>
      </c>
      <c r="Q137" s="165">
        <v>5139</v>
      </c>
      <c r="R137" s="165">
        <v>4124</v>
      </c>
      <c r="S137" s="165">
        <v>3039</v>
      </c>
      <c r="T137" s="165">
        <v>2169</v>
      </c>
      <c r="U137" s="165">
        <v>1269</v>
      </c>
      <c r="V137" s="165">
        <v>589</v>
      </c>
    </row>
    <row r="138" spans="1:22">
      <c r="A138" s="169" t="s">
        <v>138</v>
      </c>
      <c r="B138" s="165">
        <v>181310</v>
      </c>
      <c r="C138" s="165"/>
      <c r="D138" s="165">
        <v>10504</v>
      </c>
      <c r="E138" s="165">
        <v>11787</v>
      </c>
      <c r="F138" s="165">
        <v>11069</v>
      </c>
      <c r="G138" s="165">
        <v>10258</v>
      </c>
      <c r="H138" s="165">
        <v>10611</v>
      </c>
      <c r="I138" s="165">
        <v>10796</v>
      </c>
      <c r="J138" s="165">
        <v>11985</v>
      </c>
      <c r="K138" s="165">
        <v>11830</v>
      </c>
      <c r="L138" s="165">
        <v>12166</v>
      </c>
      <c r="M138" s="165">
        <v>14363</v>
      </c>
      <c r="N138" s="165">
        <v>14169</v>
      </c>
      <c r="O138" s="165">
        <v>12539</v>
      </c>
      <c r="P138" s="165">
        <v>10015</v>
      </c>
      <c r="Q138" s="165">
        <v>9376</v>
      </c>
      <c r="R138" s="165">
        <v>7861</v>
      </c>
      <c r="S138" s="165">
        <v>5564</v>
      </c>
      <c r="T138" s="165">
        <v>3564</v>
      </c>
      <c r="U138" s="165">
        <v>1910</v>
      </c>
      <c r="V138" s="165">
        <v>943</v>
      </c>
    </row>
    <row r="139" spans="1:22">
      <c r="A139" s="57" t="s">
        <v>236</v>
      </c>
      <c r="B139" s="58"/>
      <c r="C139" s="58"/>
      <c r="D139" s="298" t="s">
        <v>177</v>
      </c>
      <c r="E139" s="298"/>
      <c r="F139" s="298"/>
      <c r="G139" s="298"/>
      <c r="H139" s="298"/>
      <c r="I139" s="298"/>
      <c r="J139" s="298"/>
      <c r="K139" s="298"/>
      <c r="L139" s="298"/>
      <c r="M139" s="298"/>
      <c r="N139" s="298"/>
      <c r="O139" s="298"/>
      <c r="P139" s="298"/>
      <c r="Q139" s="298"/>
      <c r="R139" s="298"/>
      <c r="S139" s="298"/>
      <c r="T139" s="298"/>
      <c r="U139" s="298"/>
      <c r="V139" s="298"/>
    </row>
    <row r="140" spans="1:22">
      <c r="A140" s="59" t="s">
        <v>178</v>
      </c>
      <c r="B140" s="144" t="s">
        <v>179</v>
      </c>
      <c r="C140" s="60"/>
      <c r="D140" s="144" t="s">
        <v>180</v>
      </c>
      <c r="E140" s="144" t="s">
        <v>181</v>
      </c>
      <c r="F140" s="144" t="s">
        <v>182</v>
      </c>
      <c r="G140" s="144" t="s">
        <v>183</v>
      </c>
      <c r="H140" s="144" t="s">
        <v>184</v>
      </c>
      <c r="I140" s="144" t="s">
        <v>185</v>
      </c>
      <c r="J140" s="144" t="s">
        <v>186</v>
      </c>
      <c r="K140" s="144" t="s">
        <v>187</v>
      </c>
      <c r="L140" s="144" t="s">
        <v>188</v>
      </c>
      <c r="M140" s="144" t="s">
        <v>189</v>
      </c>
      <c r="N140" s="144" t="s">
        <v>190</v>
      </c>
      <c r="O140" s="144" t="s">
        <v>191</v>
      </c>
      <c r="P140" s="144" t="s">
        <v>192</v>
      </c>
      <c r="Q140" s="144" t="s">
        <v>193</v>
      </c>
      <c r="R140" s="144" t="s">
        <v>194</v>
      </c>
      <c r="S140" s="144" t="s">
        <v>195</v>
      </c>
      <c r="T140" s="144" t="s">
        <v>196</v>
      </c>
      <c r="U140" s="144" t="s">
        <v>197</v>
      </c>
      <c r="V140" s="144" t="s">
        <v>198</v>
      </c>
    </row>
    <row r="141" spans="1:22">
      <c r="A141" s="169" t="s">
        <v>132</v>
      </c>
      <c r="B141" s="165">
        <v>114948</v>
      </c>
      <c r="C141" s="165"/>
      <c r="D141" s="187">
        <v>5853</v>
      </c>
      <c r="E141" s="187">
        <v>5592</v>
      </c>
      <c r="F141" s="187">
        <v>4615</v>
      </c>
      <c r="G141" s="187">
        <v>5634</v>
      </c>
      <c r="H141" s="187">
        <v>10426</v>
      </c>
      <c r="I141" s="187">
        <v>11538</v>
      </c>
      <c r="J141" s="187">
        <v>9655</v>
      </c>
      <c r="K141" s="187">
        <v>7925</v>
      </c>
      <c r="L141" s="187">
        <v>6647</v>
      </c>
      <c r="M141" s="187">
        <v>7074</v>
      </c>
      <c r="N141" s="187">
        <v>7389</v>
      </c>
      <c r="O141" s="187">
        <v>6966</v>
      </c>
      <c r="P141" s="187">
        <v>5930</v>
      </c>
      <c r="Q141" s="187">
        <v>5397</v>
      </c>
      <c r="R141" s="187">
        <v>4474</v>
      </c>
      <c r="S141" s="187">
        <v>3703</v>
      </c>
      <c r="T141" s="187">
        <v>2981</v>
      </c>
      <c r="U141" s="187">
        <v>2055</v>
      </c>
      <c r="V141" s="187">
        <v>1094</v>
      </c>
    </row>
    <row r="142" spans="1:22">
      <c r="A142" s="169" t="s">
        <v>142</v>
      </c>
      <c r="B142" s="165">
        <v>131470</v>
      </c>
      <c r="C142" s="165"/>
      <c r="D142" s="187">
        <v>7130</v>
      </c>
      <c r="E142" s="187">
        <v>7966</v>
      </c>
      <c r="F142" s="187">
        <v>7280</v>
      </c>
      <c r="G142" s="187">
        <v>6543</v>
      </c>
      <c r="H142" s="187">
        <v>6071</v>
      </c>
      <c r="I142" s="187">
        <v>6608</v>
      </c>
      <c r="J142" s="187">
        <v>7974</v>
      </c>
      <c r="K142" s="187">
        <v>8669</v>
      </c>
      <c r="L142" s="187">
        <v>8769</v>
      </c>
      <c r="M142" s="187">
        <v>10274</v>
      </c>
      <c r="N142" s="187">
        <v>10565</v>
      </c>
      <c r="O142" s="187">
        <v>9226</v>
      </c>
      <c r="P142" s="187">
        <v>8474</v>
      </c>
      <c r="Q142" s="187">
        <v>7814</v>
      </c>
      <c r="R142" s="187">
        <v>6471</v>
      </c>
      <c r="S142" s="187">
        <v>4726</v>
      </c>
      <c r="T142" s="187">
        <v>3430</v>
      </c>
      <c r="U142" s="187">
        <v>2183</v>
      </c>
      <c r="V142" s="187">
        <v>1297</v>
      </c>
    </row>
    <row r="143" spans="1:22">
      <c r="A143" s="169" t="s">
        <v>144</v>
      </c>
      <c r="B143" s="165">
        <v>59594</v>
      </c>
      <c r="C143" s="165"/>
      <c r="D143" s="187">
        <v>2716</v>
      </c>
      <c r="E143" s="187">
        <v>3124</v>
      </c>
      <c r="F143" s="187">
        <v>3021</v>
      </c>
      <c r="G143" s="187">
        <v>2892</v>
      </c>
      <c r="H143" s="187">
        <v>2971</v>
      </c>
      <c r="I143" s="187">
        <v>2922</v>
      </c>
      <c r="J143" s="187">
        <v>3236</v>
      </c>
      <c r="K143" s="187">
        <v>3357</v>
      </c>
      <c r="L143" s="187">
        <v>3489</v>
      </c>
      <c r="M143" s="187">
        <v>4180</v>
      </c>
      <c r="N143" s="187">
        <v>4525</v>
      </c>
      <c r="O143" s="187">
        <v>4445</v>
      </c>
      <c r="P143" s="187">
        <v>4029</v>
      </c>
      <c r="Q143" s="187">
        <v>4051</v>
      </c>
      <c r="R143" s="187">
        <v>3646</v>
      </c>
      <c r="S143" s="187">
        <v>2683</v>
      </c>
      <c r="T143" s="187">
        <v>2048</v>
      </c>
      <c r="U143" s="187">
        <v>1351</v>
      </c>
      <c r="V143" s="187">
        <v>908</v>
      </c>
    </row>
    <row r="144" spans="1:22">
      <c r="A144" s="169" t="s">
        <v>148</v>
      </c>
      <c r="B144" s="165">
        <v>43696</v>
      </c>
      <c r="C144" s="165"/>
      <c r="D144" s="187">
        <v>1797</v>
      </c>
      <c r="E144" s="187">
        <v>2192</v>
      </c>
      <c r="F144" s="187">
        <v>2062</v>
      </c>
      <c r="G144" s="187">
        <v>2087</v>
      </c>
      <c r="H144" s="187">
        <v>1960</v>
      </c>
      <c r="I144" s="187">
        <v>1823</v>
      </c>
      <c r="J144" s="187">
        <v>1961</v>
      </c>
      <c r="K144" s="187">
        <v>2072</v>
      </c>
      <c r="L144" s="187">
        <v>2400</v>
      </c>
      <c r="M144" s="187">
        <v>3119</v>
      </c>
      <c r="N144" s="187">
        <v>3599</v>
      </c>
      <c r="O144" s="187">
        <v>3480</v>
      </c>
      <c r="P144" s="187">
        <v>3232</v>
      </c>
      <c r="Q144" s="187">
        <v>3369</v>
      </c>
      <c r="R144" s="187">
        <v>3007</v>
      </c>
      <c r="S144" s="187">
        <v>2219</v>
      </c>
      <c r="T144" s="187">
        <v>1680</v>
      </c>
      <c r="U144" s="187">
        <v>1031</v>
      </c>
      <c r="V144" s="187">
        <v>606</v>
      </c>
    </row>
    <row r="145" spans="1:22">
      <c r="A145" s="169" t="s">
        <v>127</v>
      </c>
      <c r="B145" s="165">
        <v>263081</v>
      </c>
      <c r="C145" s="165"/>
      <c r="D145" s="187">
        <v>12567</v>
      </c>
      <c r="E145" s="187">
        <v>12978</v>
      </c>
      <c r="F145" s="187">
        <v>10417</v>
      </c>
      <c r="G145" s="187">
        <v>12409</v>
      </c>
      <c r="H145" s="187">
        <v>24097</v>
      </c>
      <c r="I145" s="187">
        <v>28660</v>
      </c>
      <c r="J145" s="187">
        <v>23203</v>
      </c>
      <c r="K145" s="187">
        <v>19255</v>
      </c>
      <c r="L145" s="187">
        <v>16006</v>
      </c>
      <c r="M145" s="187">
        <v>16121</v>
      </c>
      <c r="N145" s="187">
        <v>16169</v>
      </c>
      <c r="O145" s="187">
        <v>15023</v>
      </c>
      <c r="P145" s="187">
        <v>12647</v>
      </c>
      <c r="Q145" s="187">
        <v>11784</v>
      </c>
      <c r="R145" s="187">
        <v>10028</v>
      </c>
      <c r="S145" s="187">
        <v>7809</v>
      </c>
      <c r="T145" s="187">
        <v>6460</v>
      </c>
      <c r="U145" s="187">
        <v>4624</v>
      </c>
      <c r="V145" s="187">
        <v>2824</v>
      </c>
    </row>
    <row r="146" spans="1:22">
      <c r="A146" s="169" t="s">
        <v>153</v>
      </c>
      <c r="B146" s="165">
        <v>26256</v>
      </c>
      <c r="C146" s="165"/>
      <c r="D146" s="187">
        <v>1329</v>
      </c>
      <c r="E146" s="187">
        <v>1466</v>
      </c>
      <c r="F146" s="187">
        <v>1342</v>
      </c>
      <c r="G146" s="187">
        <v>1392</v>
      </c>
      <c r="H146" s="187">
        <v>1398</v>
      </c>
      <c r="I146" s="187">
        <v>1459</v>
      </c>
      <c r="J146" s="187">
        <v>1447</v>
      </c>
      <c r="K146" s="187">
        <v>1542</v>
      </c>
      <c r="L146" s="187">
        <v>1632</v>
      </c>
      <c r="M146" s="187">
        <v>2022</v>
      </c>
      <c r="N146" s="187">
        <v>2168</v>
      </c>
      <c r="O146" s="187">
        <v>1917</v>
      </c>
      <c r="P146" s="187">
        <v>1689</v>
      </c>
      <c r="Q146" s="187">
        <v>1661</v>
      </c>
      <c r="R146" s="187">
        <v>1481</v>
      </c>
      <c r="S146" s="187">
        <v>987</v>
      </c>
      <c r="T146" s="187">
        <v>682</v>
      </c>
      <c r="U146" s="187">
        <v>422</v>
      </c>
      <c r="V146" s="187">
        <v>220</v>
      </c>
    </row>
    <row r="147" spans="1:22">
      <c r="A147" s="169" t="s">
        <v>147</v>
      </c>
      <c r="B147" s="165">
        <v>76776</v>
      </c>
      <c r="C147" s="165"/>
      <c r="D147" s="187">
        <v>3218</v>
      </c>
      <c r="E147" s="187">
        <v>3834</v>
      </c>
      <c r="F147" s="187">
        <v>3758</v>
      </c>
      <c r="G147" s="187">
        <v>3548</v>
      </c>
      <c r="H147" s="187">
        <v>3715</v>
      </c>
      <c r="I147" s="187">
        <v>3803</v>
      </c>
      <c r="J147" s="187">
        <v>3761</v>
      </c>
      <c r="K147" s="187">
        <v>3819</v>
      </c>
      <c r="L147" s="187">
        <v>3969</v>
      </c>
      <c r="M147" s="187">
        <v>5446</v>
      </c>
      <c r="N147" s="187">
        <v>6254</v>
      </c>
      <c r="O147" s="187">
        <v>6008</v>
      </c>
      <c r="P147" s="187">
        <v>5636</v>
      </c>
      <c r="Q147" s="187">
        <v>5492</v>
      </c>
      <c r="R147" s="187">
        <v>5073</v>
      </c>
      <c r="S147" s="187">
        <v>3734</v>
      </c>
      <c r="T147" s="187">
        <v>2899</v>
      </c>
      <c r="U147" s="187">
        <v>1807</v>
      </c>
      <c r="V147" s="187">
        <v>1002</v>
      </c>
    </row>
    <row r="148" spans="1:22">
      <c r="A148" s="169" t="s">
        <v>145</v>
      </c>
      <c r="B148" s="165">
        <v>77016</v>
      </c>
      <c r="C148" s="165"/>
      <c r="D148" s="187">
        <v>3780</v>
      </c>
      <c r="E148" s="187">
        <v>3859</v>
      </c>
      <c r="F148" s="187">
        <v>3382</v>
      </c>
      <c r="G148" s="187">
        <v>4458</v>
      </c>
      <c r="H148" s="187">
        <v>7170</v>
      </c>
      <c r="I148" s="187">
        <v>7117</v>
      </c>
      <c r="J148" s="187">
        <v>5475</v>
      </c>
      <c r="K148" s="187">
        <v>4564</v>
      </c>
      <c r="L148" s="187">
        <v>3853</v>
      </c>
      <c r="M148" s="187">
        <v>4492</v>
      </c>
      <c r="N148" s="187">
        <v>5056</v>
      </c>
      <c r="O148" s="187">
        <v>5062</v>
      </c>
      <c r="P148" s="187">
        <v>4087</v>
      </c>
      <c r="Q148" s="187">
        <v>3824</v>
      </c>
      <c r="R148" s="187">
        <v>3376</v>
      </c>
      <c r="S148" s="187">
        <v>2753</v>
      </c>
      <c r="T148" s="187">
        <v>2322</v>
      </c>
      <c r="U148" s="187">
        <v>1531</v>
      </c>
      <c r="V148" s="187">
        <v>855</v>
      </c>
    </row>
    <row r="149" spans="1:22">
      <c r="A149" s="169" t="s">
        <v>146</v>
      </c>
      <c r="B149" s="165">
        <v>62763</v>
      </c>
      <c r="C149" s="165"/>
      <c r="D149" s="187">
        <v>3093</v>
      </c>
      <c r="E149" s="187">
        <v>3378</v>
      </c>
      <c r="F149" s="187">
        <v>3180</v>
      </c>
      <c r="G149" s="187">
        <v>3251</v>
      </c>
      <c r="H149" s="187">
        <v>3402</v>
      </c>
      <c r="I149" s="187">
        <v>3680</v>
      </c>
      <c r="J149" s="187">
        <v>3713</v>
      </c>
      <c r="K149" s="187">
        <v>3634</v>
      </c>
      <c r="L149" s="187">
        <v>3709</v>
      </c>
      <c r="M149" s="187">
        <v>4841</v>
      </c>
      <c r="N149" s="187">
        <v>5135</v>
      </c>
      <c r="O149" s="187">
        <v>4528</v>
      </c>
      <c r="P149" s="187">
        <v>4031</v>
      </c>
      <c r="Q149" s="187">
        <v>3858</v>
      </c>
      <c r="R149" s="187">
        <v>3375</v>
      </c>
      <c r="S149" s="187">
        <v>2425</v>
      </c>
      <c r="T149" s="187">
        <v>1857</v>
      </c>
      <c r="U149" s="187">
        <v>1049</v>
      </c>
      <c r="V149" s="187">
        <v>624</v>
      </c>
    </row>
    <row r="150" spans="1:22">
      <c r="A150" s="169" t="s">
        <v>152</v>
      </c>
      <c r="B150" s="165">
        <v>55779</v>
      </c>
      <c r="C150" s="165"/>
      <c r="D150" s="187">
        <v>2777</v>
      </c>
      <c r="E150" s="187">
        <v>2976</v>
      </c>
      <c r="F150" s="187">
        <v>2893</v>
      </c>
      <c r="G150" s="187">
        <v>2845</v>
      </c>
      <c r="H150" s="187">
        <v>2684</v>
      </c>
      <c r="I150" s="187">
        <v>2652</v>
      </c>
      <c r="J150" s="187">
        <v>2515</v>
      </c>
      <c r="K150" s="187">
        <v>3111</v>
      </c>
      <c r="L150" s="187">
        <v>3275</v>
      </c>
      <c r="M150" s="187">
        <v>4174</v>
      </c>
      <c r="N150" s="187">
        <v>4523</v>
      </c>
      <c r="O150" s="187">
        <v>4355</v>
      </c>
      <c r="P150" s="187">
        <v>3798</v>
      </c>
      <c r="Q150" s="187">
        <v>3480</v>
      </c>
      <c r="R150" s="187">
        <v>3177</v>
      </c>
      <c r="S150" s="187">
        <v>2549</v>
      </c>
      <c r="T150" s="187">
        <v>2039</v>
      </c>
      <c r="U150" s="187">
        <v>1210</v>
      </c>
      <c r="V150" s="187">
        <v>746</v>
      </c>
    </row>
    <row r="151" spans="1:22">
      <c r="A151" s="169" t="s">
        <v>133</v>
      </c>
      <c r="B151" s="165">
        <v>54617</v>
      </c>
      <c r="C151" s="165"/>
      <c r="D151" s="187">
        <v>2734</v>
      </c>
      <c r="E151" s="187">
        <v>3188</v>
      </c>
      <c r="F151" s="187">
        <v>2838</v>
      </c>
      <c r="G151" s="187">
        <v>2805</v>
      </c>
      <c r="H151" s="187">
        <v>2948</v>
      </c>
      <c r="I151" s="187">
        <v>2933</v>
      </c>
      <c r="J151" s="187">
        <v>2965</v>
      </c>
      <c r="K151" s="187">
        <v>3254</v>
      </c>
      <c r="L151" s="187">
        <v>3378</v>
      </c>
      <c r="M151" s="187">
        <v>4236</v>
      </c>
      <c r="N151" s="187">
        <v>4315</v>
      </c>
      <c r="O151" s="187">
        <v>4005</v>
      </c>
      <c r="P151" s="187">
        <v>3414</v>
      </c>
      <c r="Q151" s="187">
        <v>3283</v>
      </c>
      <c r="R151" s="187">
        <v>2827</v>
      </c>
      <c r="S151" s="187">
        <v>2222</v>
      </c>
      <c r="T151" s="187">
        <v>1652</v>
      </c>
      <c r="U151" s="187">
        <v>1037</v>
      </c>
      <c r="V151" s="187">
        <v>583</v>
      </c>
    </row>
    <row r="152" spans="1:22">
      <c r="A152" s="169" t="s">
        <v>140</v>
      </c>
      <c r="B152" s="165">
        <v>49537</v>
      </c>
      <c r="C152" s="165"/>
      <c r="D152" s="187">
        <v>2572</v>
      </c>
      <c r="E152" s="187">
        <v>3096</v>
      </c>
      <c r="F152" s="187">
        <v>3089</v>
      </c>
      <c r="G152" s="187">
        <v>2761</v>
      </c>
      <c r="H152" s="187">
        <v>2444</v>
      </c>
      <c r="I152" s="187">
        <v>2261</v>
      </c>
      <c r="J152" s="187">
        <v>2259</v>
      </c>
      <c r="K152" s="187">
        <v>2982</v>
      </c>
      <c r="L152" s="187">
        <v>3171</v>
      </c>
      <c r="M152" s="187">
        <v>3725</v>
      </c>
      <c r="N152" s="187">
        <v>3871</v>
      </c>
      <c r="O152" s="187">
        <v>3500</v>
      </c>
      <c r="P152" s="187">
        <v>3084</v>
      </c>
      <c r="Q152" s="187">
        <v>2772</v>
      </c>
      <c r="R152" s="187">
        <v>2524</v>
      </c>
      <c r="S152" s="187">
        <v>1945</v>
      </c>
      <c r="T152" s="187">
        <v>1685</v>
      </c>
      <c r="U152" s="187">
        <v>1123</v>
      </c>
      <c r="V152" s="187">
        <v>673</v>
      </c>
    </row>
    <row r="153" spans="1:22">
      <c r="A153" s="169" t="s">
        <v>137</v>
      </c>
      <c r="B153" s="165">
        <v>81734</v>
      </c>
      <c r="C153" s="165"/>
      <c r="D153" s="187">
        <v>3994</v>
      </c>
      <c r="E153" s="187">
        <v>4686</v>
      </c>
      <c r="F153" s="187">
        <v>4292</v>
      </c>
      <c r="G153" s="187">
        <v>4041</v>
      </c>
      <c r="H153" s="187">
        <v>4358</v>
      </c>
      <c r="I153" s="187">
        <v>4783</v>
      </c>
      <c r="J153" s="187">
        <v>5127</v>
      </c>
      <c r="K153" s="187">
        <v>5333</v>
      </c>
      <c r="L153" s="187">
        <v>5510</v>
      </c>
      <c r="M153" s="187">
        <v>6400</v>
      </c>
      <c r="N153" s="187">
        <v>6363</v>
      </c>
      <c r="O153" s="187">
        <v>5718</v>
      </c>
      <c r="P153" s="187">
        <v>4929</v>
      </c>
      <c r="Q153" s="187">
        <v>4778</v>
      </c>
      <c r="R153" s="187">
        <v>3947</v>
      </c>
      <c r="S153" s="187">
        <v>3128</v>
      </c>
      <c r="T153" s="187">
        <v>2271</v>
      </c>
      <c r="U153" s="187">
        <v>1320</v>
      </c>
      <c r="V153" s="187">
        <v>756</v>
      </c>
    </row>
    <row r="154" spans="1:22">
      <c r="A154" s="169" t="s">
        <v>141</v>
      </c>
      <c r="B154" s="165">
        <v>191098</v>
      </c>
      <c r="C154" s="165"/>
      <c r="D154" s="187">
        <v>9411</v>
      </c>
      <c r="E154" s="187">
        <v>10453</v>
      </c>
      <c r="F154" s="187">
        <v>9672</v>
      </c>
      <c r="G154" s="187">
        <v>10000</v>
      </c>
      <c r="H154" s="187">
        <v>12392</v>
      </c>
      <c r="I154" s="187">
        <v>11282</v>
      </c>
      <c r="J154" s="187">
        <v>10907</v>
      </c>
      <c r="K154" s="187">
        <v>11279</v>
      </c>
      <c r="L154" s="187">
        <v>11156</v>
      </c>
      <c r="M154" s="187">
        <v>13842</v>
      </c>
      <c r="N154" s="187">
        <v>14425</v>
      </c>
      <c r="O154" s="187">
        <v>13516</v>
      </c>
      <c r="P154" s="187">
        <v>11906</v>
      </c>
      <c r="Q154" s="187">
        <v>11822</v>
      </c>
      <c r="R154" s="187">
        <v>10405</v>
      </c>
      <c r="S154" s="187">
        <v>7397</v>
      </c>
      <c r="T154" s="187">
        <v>5673</v>
      </c>
      <c r="U154" s="187">
        <v>3438</v>
      </c>
      <c r="V154" s="187">
        <v>2122</v>
      </c>
    </row>
    <row r="155" spans="1:22">
      <c r="A155" s="169" t="s">
        <v>143</v>
      </c>
      <c r="B155" s="165">
        <v>318207</v>
      </c>
      <c r="C155" s="165"/>
      <c r="D155" s="187">
        <v>16673</v>
      </c>
      <c r="E155" s="187">
        <v>15926</v>
      </c>
      <c r="F155" s="187">
        <v>13280</v>
      </c>
      <c r="G155" s="187">
        <v>15968</v>
      </c>
      <c r="H155" s="187">
        <v>27824</v>
      </c>
      <c r="I155" s="187">
        <v>34048</v>
      </c>
      <c r="J155" s="187">
        <v>27474</v>
      </c>
      <c r="K155" s="187">
        <v>22106</v>
      </c>
      <c r="L155" s="187">
        <v>17998</v>
      </c>
      <c r="M155" s="187">
        <v>20900</v>
      </c>
      <c r="N155" s="187">
        <v>21763</v>
      </c>
      <c r="O155" s="187">
        <v>20134</v>
      </c>
      <c r="P155" s="187">
        <v>15852</v>
      </c>
      <c r="Q155" s="187">
        <v>12906</v>
      </c>
      <c r="R155" s="187">
        <v>10825</v>
      </c>
      <c r="S155" s="187">
        <v>9218</v>
      </c>
      <c r="T155" s="187">
        <v>7674</v>
      </c>
      <c r="U155" s="187">
        <v>4880</v>
      </c>
      <c r="V155" s="187">
        <v>2758</v>
      </c>
    </row>
    <row r="156" spans="1:22">
      <c r="A156" s="169" t="s">
        <v>134</v>
      </c>
      <c r="B156" s="165">
        <v>119988</v>
      </c>
      <c r="C156" s="165"/>
      <c r="D156" s="187">
        <v>5528</v>
      </c>
      <c r="E156" s="187">
        <v>6217</v>
      </c>
      <c r="F156" s="187">
        <v>6294</v>
      </c>
      <c r="G156" s="187">
        <v>5944</v>
      </c>
      <c r="H156" s="187">
        <v>5509</v>
      </c>
      <c r="I156" s="187">
        <v>6103</v>
      </c>
      <c r="J156" s="187">
        <v>6803</v>
      </c>
      <c r="K156" s="187">
        <v>6919</v>
      </c>
      <c r="L156" s="187">
        <v>7077</v>
      </c>
      <c r="M156" s="187">
        <v>8910</v>
      </c>
      <c r="N156" s="187">
        <v>9678</v>
      </c>
      <c r="O156" s="187">
        <v>9099</v>
      </c>
      <c r="P156" s="187">
        <v>8331</v>
      </c>
      <c r="Q156" s="187">
        <v>8008</v>
      </c>
      <c r="R156" s="187">
        <v>6845</v>
      </c>
      <c r="S156" s="187">
        <v>5108</v>
      </c>
      <c r="T156" s="187">
        <v>3787</v>
      </c>
      <c r="U156" s="187">
        <v>2399</v>
      </c>
      <c r="V156" s="187">
        <v>1429</v>
      </c>
    </row>
    <row r="157" spans="1:22">
      <c r="A157" s="169" t="s">
        <v>155</v>
      </c>
      <c r="B157" s="165">
        <v>41094</v>
      </c>
      <c r="C157" s="165"/>
      <c r="D157" s="187">
        <v>1773</v>
      </c>
      <c r="E157" s="187">
        <v>1963</v>
      </c>
      <c r="F157" s="187">
        <v>1989</v>
      </c>
      <c r="G157" s="187">
        <v>2023</v>
      </c>
      <c r="H157" s="187">
        <v>2301</v>
      </c>
      <c r="I157" s="187">
        <v>2369</v>
      </c>
      <c r="J157" s="187">
        <v>2209</v>
      </c>
      <c r="K157" s="187">
        <v>2280</v>
      </c>
      <c r="L157" s="187">
        <v>2358</v>
      </c>
      <c r="M157" s="187">
        <v>3087</v>
      </c>
      <c r="N157" s="187">
        <v>3445</v>
      </c>
      <c r="O157" s="187">
        <v>3262</v>
      </c>
      <c r="P157" s="187">
        <v>2730</v>
      </c>
      <c r="Q157" s="187">
        <v>2564</v>
      </c>
      <c r="R157" s="187">
        <v>2225</v>
      </c>
      <c r="S157" s="187">
        <v>1701</v>
      </c>
      <c r="T157" s="187">
        <v>1368</v>
      </c>
      <c r="U157" s="187">
        <v>918</v>
      </c>
      <c r="V157" s="187">
        <v>529</v>
      </c>
    </row>
    <row r="158" spans="1:22">
      <c r="A158" s="169" t="s">
        <v>129</v>
      </c>
      <c r="B158" s="165">
        <v>46787</v>
      </c>
      <c r="C158" s="165"/>
      <c r="D158" s="187">
        <v>2836</v>
      </c>
      <c r="E158" s="187">
        <v>2806</v>
      </c>
      <c r="F158" s="187">
        <v>2400</v>
      </c>
      <c r="G158" s="187">
        <v>2401</v>
      </c>
      <c r="H158" s="187">
        <v>2432</v>
      </c>
      <c r="I158" s="187">
        <v>2833</v>
      </c>
      <c r="J158" s="187">
        <v>2931</v>
      </c>
      <c r="K158" s="187">
        <v>3118</v>
      </c>
      <c r="L158" s="187">
        <v>2804</v>
      </c>
      <c r="M158" s="187">
        <v>3491</v>
      </c>
      <c r="N158" s="187">
        <v>3474</v>
      </c>
      <c r="O158" s="187">
        <v>3272</v>
      </c>
      <c r="P158" s="187">
        <v>2816</v>
      </c>
      <c r="Q158" s="187">
        <v>2748</v>
      </c>
      <c r="R158" s="187">
        <v>2410</v>
      </c>
      <c r="S158" s="187">
        <v>1641</v>
      </c>
      <c r="T158" s="187">
        <v>1258</v>
      </c>
      <c r="U158" s="187">
        <v>727</v>
      </c>
      <c r="V158" s="187">
        <v>389</v>
      </c>
    </row>
    <row r="159" spans="1:22">
      <c r="A159" s="169" t="s">
        <v>126</v>
      </c>
      <c r="B159" s="165">
        <v>48305</v>
      </c>
      <c r="C159" s="165"/>
      <c r="D159" s="187">
        <v>2258</v>
      </c>
      <c r="E159" s="187">
        <v>2651</v>
      </c>
      <c r="F159" s="187">
        <v>2553</v>
      </c>
      <c r="G159" s="187">
        <v>2420</v>
      </c>
      <c r="H159" s="187">
        <v>2430</v>
      </c>
      <c r="I159" s="187">
        <v>2592</v>
      </c>
      <c r="J159" s="187">
        <v>2906</v>
      </c>
      <c r="K159" s="187">
        <v>2663</v>
      </c>
      <c r="L159" s="187">
        <v>2930</v>
      </c>
      <c r="M159" s="187">
        <v>3576</v>
      </c>
      <c r="N159" s="187">
        <v>3750</v>
      </c>
      <c r="O159" s="187">
        <v>3400</v>
      </c>
      <c r="P159" s="187">
        <v>3193</v>
      </c>
      <c r="Q159" s="187">
        <v>3031</v>
      </c>
      <c r="R159" s="187">
        <v>2835</v>
      </c>
      <c r="S159" s="187">
        <v>2001</v>
      </c>
      <c r="T159" s="187">
        <v>1573</v>
      </c>
      <c r="U159" s="187">
        <v>1003</v>
      </c>
      <c r="V159" s="187">
        <v>540</v>
      </c>
    </row>
    <row r="160" spans="1:22">
      <c r="A160" s="169" t="s">
        <v>128</v>
      </c>
      <c r="B160" s="165">
        <v>13640</v>
      </c>
      <c r="C160" s="165"/>
      <c r="D160" s="187">
        <v>611</v>
      </c>
      <c r="E160" s="187">
        <v>614</v>
      </c>
      <c r="F160" s="187">
        <v>733</v>
      </c>
      <c r="G160" s="187">
        <v>640</v>
      </c>
      <c r="H160" s="187">
        <v>574</v>
      </c>
      <c r="I160" s="187">
        <v>587</v>
      </c>
      <c r="J160" s="187">
        <v>633</v>
      </c>
      <c r="K160" s="187">
        <v>759</v>
      </c>
      <c r="L160" s="187">
        <v>822</v>
      </c>
      <c r="M160" s="187">
        <v>994</v>
      </c>
      <c r="N160" s="187">
        <v>1024</v>
      </c>
      <c r="O160" s="187">
        <v>1019</v>
      </c>
      <c r="P160" s="187">
        <v>942</v>
      </c>
      <c r="Q160" s="187">
        <v>978</v>
      </c>
      <c r="R160" s="187">
        <v>879</v>
      </c>
      <c r="S160" s="187">
        <v>697</v>
      </c>
      <c r="T160" s="187">
        <v>547</v>
      </c>
      <c r="U160" s="187">
        <v>355</v>
      </c>
      <c r="V160" s="187">
        <v>232</v>
      </c>
    </row>
    <row r="161" spans="1:22">
      <c r="A161" s="169" t="s">
        <v>154</v>
      </c>
      <c r="B161" s="165">
        <v>71151</v>
      </c>
      <c r="C161" s="165"/>
      <c r="D161" s="187">
        <v>3171</v>
      </c>
      <c r="E161" s="187">
        <v>3707</v>
      </c>
      <c r="F161" s="187">
        <v>3636</v>
      </c>
      <c r="G161" s="187">
        <v>3662</v>
      </c>
      <c r="H161" s="187">
        <v>3946</v>
      </c>
      <c r="I161" s="187">
        <v>3826</v>
      </c>
      <c r="J161" s="187">
        <v>3710</v>
      </c>
      <c r="K161" s="187">
        <v>3711</v>
      </c>
      <c r="L161" s="187">
        <v>4145</v>
      </c>
      <c r="M161" s="187">
        <v>5235</v>
      </c>
      <c r="N161" s="187">
        <v>5772</v>
      </c>
      <c r="O161" s="187">
        <v>5296</v>
      </c>
      <c r="P161" s="187">
        <v>4906</v>
      </c>
      <c r="Q161" s="187">
        <v>4690</v>
      </c>
      <c r="R161" s="187">
        <v>4210</v>
      </c>
      <c r="S161" s="187">
        <v>3156</v>
      </c>
      <c r="T161" s="187">
        <v>2252</v>
      </c>
      <c r="U161" s="187">
        <v>1337</v>
      </c>
      <c r="V161" s="187">
        <v>783</v>
      </c>
    </row>
    <row r="162" spans="1:22">
      <c r="A162" s="169" t="s">
        <v>149</v>
      </c>
      <c r="B162" s="165">
        <v>175437</v>
      </c>
      <c r="C162" s="165"/>
      <c r="D162" s="187">
        <v>9075</v>
      </c>
      <c r="E162" s="187">
        <v>10079</v>
      </c>
      <c r="F162" s="187">
        <v>9728</v>
      </c>
      <c r="G162" s="187">
        <v>9767</v>
      </c>
      <c r="H162" s="187">
        <v>9991</v>
      </c>
      <c r="I162" s="187">
        <v>10705</v>
      </c>
      <c r="J162" s="187">
        <v>11376</v>
      </c>
      <c r="K162" s="187">
        <v>11416</v>
      </c>
      <c r="L162" s="187">
        <v>11004</v>
      </c>
      <c r="M162" s="187">
        <v>13515</v>
      </c>
      <c r="N162" s="187">
        <v>13746</v>
      </c>
      <c r="O162" s="187">
        <v>12309</v>
      </c>
      <c r="P162" s="187">
        <v>10595</v>
      </c>
      <c r="Q162" s="187">
        <v>9500</v>
      </c>
      <c r="R162" s="187">
        <v>8079</v>
      </c>
      <c r="S162" s="187">
        <v>6207</v>
      </c>
      <c r="T162" s="187">
        <v>4615</v>
      </c>
      <c r="U162" s="187">
        <v>2524</v>
      </c>
      <c r="V162" s="187">
        <v>1206</v>
      </c>
    </row>
    <row r="163" spans="1:22">
      <c r="A163" s="169" t="s">
        <v>125</v>
      </c>
      <c r="B163" s="165">
        <v>11055</v>
      </c>
      <c r="C163" s="165"/>
      <c r="D163" s="187">
        <v>459</v>
      </c>
      <c r="E163" s="187">
        <v>573</v>
      </c>
      <c r="F163" s="187">
        <v>575</v>
      </c>
      <c r="G163" s="187">
        <v>512</v>
      </c>
      <c r="H163" s="187">
        <v>503</v>
      </c>
      <c r="I163" s="187">
        <v>595</v>
      </c>
      <c r="J163" s="187">
        <v>624</v>
      </c>
      <c r="K163" s="187">
        <v>611</v>
      </c>
      <c r="L163" s="187">
        <v>648</v>
      </c>
      <c r="M163" s="187">
        <v>797</v>
      </c>
      <c r="N163" s="187">
        <v>907</v>
      </c>
      <c r="O163" s="187">
        <v>789</v>
      </c>
      <c r="P163" s="187">
        <v>788</v>
      </c>
      <c r="Q163" s="187">
        <v>764</v>
      </c>
      <c r="R163" s="187">
        <v>677</v>
      </c>
      <c r="S163" s="187">
        <v>541</v>
      </c>
      <c r="T163" s="187">
        <v>351</v>
      </c>
      <c r="U163" s="187">
        <v>215</v>
      </c>
      <c r="V163" s="187">
        <v>126</v>
      </c>
    </row>
    <row r="164" spans="1:22">
      <c r="A164" s="169" t="s">
        <v>130</v>
      </c>
      <c r="B164" s="165">
        <v>76913</v>
      </c>
      <c r="C164" s="165"/>
      <c r="D164" s="187">
        <v>3402</v>
      </c>
      <c r="E164" s="187">
        <v>3859</v>
      </c>
      <c r="F164" s="187">
        <v>3840</v>
      </c>
      <c r="G164" s="187">
        <v>3891</v>
      </c>
      <c r="H164" s="187">
        <v>3744</v>
      </c>
      <c r="I164" s="187">
        <v>3928</v>
      </c>
      <c r="J164" s="187">
        <v>4341</v>
      </c>
      <c r="K164" s="187">
        <v>4181</v>
      </c>
      <c r="L164" s="187">
        <v>4368</v>
      </c>
      <c r="M164" s="187">
        <v>5659</v>
      </c>
      <c r="N164" s="187">
        <v>6115</v>
      </c>
      <c r="O164" s="187">
        <v>5565</v>
      </c>
      <c r="P164" s="187">
        <v>5224</v>
      </c>
      <c r="Q164" s="187">
        <v>5079</v>
      </c>
      <c r="R164" s="187">
        <v>4562</v>
      </c>
      <c r="S164" s="187">
        <v>3497</v>
      </c>
      <c r="T164" s="187">
        <v>2672</v>
      </c>
      <c r="U164" s="187">
        <v>1805</v>
      </c>
      <c r="V164" s="187">
        <v>1181</v>
      </c>
    </row>
    <row r="165" spans="1:22">
      <c r="A165" s="169" t="s">
        <v>139</v>
      </c>
      <c r="B165" s="165">
        <v>91570</v>
      </c>
      <c r="C165" s="165"/>
      <c r="D165" s="187">
        <v>4465</v>
      </c>
      <c r="E165" s="187">
        <v>4832</v>
      </c>
      <c r="F165" s="187">
        <v>4585</v>
      </c>
      <c r="G165" s="187">
        <v>4695</v>
      </c>
      <c r="H165" s="187">
        <v>5224</v>
      </c>
      <c r="I165" s="187">
        <v>5818</v>
      </c>
      <c r="J165" s="187">
        <v>5646</v>
      </c>
      <c r="K165" s="187">
        <v>5539</v>
      </c>
      <c r="L165" s="187">
        <v>5370</v>
      </c>
      <c r="M165" s="187">
        <v>7024</v>
      </c>
      <c r="N165" s="187">
        <v>7368</v>
      </c>
      <c r="O165" s="187">
        <v>6906</v>
      </c>
      <c r="P165" s="187">
        <v>5597</v>
      </c>
      <c r="Q165" s="187">
        <v>5203</v>
      </c>
      <c r="R165" s="187">
        <v>4514</v>
      </c>
      <c r="S165" s="187">
        <v>3481</v>
      </c>
      <c r="T165" s="187">
        <v>2794</v>
      </c>
      <c r="U165" s="187">
        <v>1620</v>
      </c>
      <c r="V165" s="187">
        <v>889</v>
      </c>
    </row>
    <row r="166" spans="1:22">
      <c r="A166" s="169" t="s">
        <v>136</v>
      </c>
      <c r="B166" s="165">
        <v>59231</v>
      </c>
      <c r="C166" s="165"/>
      <c r="D166" s="187">
        <v>2815</v>
      </c>
      <c r="E166" s="187">
        <v>3004</v>
      </c>
      <c r="F166" s="187">
        <v>2983</v>
      </c>
      <c r="G166" s="187">
        <v>2909</v>
      </c>
      <c r="H166" s="187">
        <v>2784</v>
      </c>
      <c r="I166" s="187">
        <v>2574</v>
      </c>
      <c r="J166" s="187">
        <v>2832</v>
      </c>
      <c r="K166" s="187">
        <v>2892</v>
      </c>
      <c r="L166" s="187">
        <v>3404</v>
      </c>
      <c r="M166" s="187">
        <v>4504</v>
      </c>
      <c r="N166" s="187">
        <v>4856</v>
      </c>
      <c r="O166" s="187">
        <v>4552</v>
      </c>
      <c r="P166" s="187">
        <v>4238</v>
      </c>
      <c r="Q166" s="187">
        <v>4184</v>
      </c>
      <c r="R166" s="187">
        <v>3842</v>
      </c>
      <c r="S166" s="187">
        <v>2775</v>
      </c>
      <c r="T166" s="187">
        <v>2078</v>
      </c>
      <c r="U166" s="187">
        <v>1259</v>
      </c>
      <c r="V166" s="187">
        <v>746</v>
      </c>
    </row>
    <row r="167" spans="1:22">
      <c r="A167" s="169" t="s">
        <v>135</v>
      </c>
      <c r="B167" s="165">
        <v>11349</v>
      </c>
      <c r="C167" s="165"/>
      <c r="D167" s="187">
        <v>627</v>
      </c>
      <c r="E167" s="187">
        <v>622</v>
      </c>
      <c r="F167" s="187">
        <v>651</v>
      </c>
      <c r="G167" s="187">
        <v>626</v>
      </c>
      <c r="H167" s="187">
        <v>549</v>
      </c>
      <c r="I167" s="187">
        <v>647</v>
      </c>
      <c r="J167" s="187">
        <v>664</v>
      </c>
      <c r="K167" s="187">
        <v>667</v>
      </c>
      <c r="L167" s="187">
        <v>726</v>
      </c>
      <c r="M167" s="187">
        <v>842</v>
      </c>
      <c r="N167" s="187">
        <v>854</v>
      </c>
      <c r="O167" s="187">
        <v>778</v>
      </c>
      <c r="P167" s="187">
        <v>769</v>
      </c>
      <c r="Q167" s="187">
        <v>678</v>
      </c>
      <c r="R167" s="187">
        <v>579</v>
      </c>
      <c r="S167" s="187">
        <v>447</v>
      </c>
      <c r="T167" s="187">
        <v>314</v>
      </c>
      <c r="U167" s="187">
        <v>188</v>
      </c>
      <c r="V167" s="187">
        <v>121</v>
      </c>
    </row>
    <row r="168" spans="1:22">
      <c r="A168" s="169" t="s">
        <v>150</v>
      </c>
      <c r="B168" s="165">
        <v>58886</v>
      </c>
      <c r="C168" s="165"/>
      <c r="D168" s="187">
        <v>2495</v>
      </c>
      <c r="E168" s="187">
        <v>2840</v>
      </c>
      <c r="F168" s="187">
        <v>2818</v>
      </c>
      <c r="G168" s="187">
        <v>2806</v>
      </c>
      <c r="H168" s="187">
        <v>2946</v>
      </c>
      <c r="I168" s="187">
        <v>2823</v>
      </c>
      <c r="J168" s="187">
        <v>2873</v>
      </c>
      <c r="K168" s="187">
        <v>3100</v>
      </c>
      <c r="L168" s="187">
        <v>3223</v>
      </c>
      <c r="M168" s="187">
        <v>4200</v>
      </c>
      <c r="N168" s="187">
        <v>4635</v>
      </c>
      <c r="O168" s="187">
        <v>4581</v>
      </c>
      <c r="P168" s="187">
        <v>4274</v>
      </c>
      <c r="Q168" s="187">
        <v>4131</v>
      </c>
      <c r="R168" s="187">
        <v>3857</v>
      </c>
      <c r="S168" s="187">
        <v>2874</v>
      </c>
      <c r="T168" s="187">
        <v>2204</v>
      </c>
      <c r="U168" s="187">
        <v>1344</v>
      </c>
      <c r="V168" s="187">
        <v>862</v>
      </c>
    </row>
    <row r="169" spans="1:22">
      <c r="A169" s="169" t="s">
        <v>151</v>
      </c>
      <c r="B169" s="165">
        <v>164419</v>
      </c>
      <c r="C169" s="165"/>
      <c r="D169" s="187">
        <v>8191</v>
      </c>
      <c r="E169" s="187">
        <v>8767</v>
      </c>
      <c r="F169" s="187">
        <v>8401</v>
      </c>
      <c r="G169" s="187">
        <v>8372</v>
      </c>
      <c r="H169" s="187">
        <v>8810</v>
      </c>
      <c r="I169" s="187">
        <v>9184</v>
      </c>
      <c r="J169" s="187">
        <v>9740</v>
      </c>
      <c r="K169" s="187">
        <v>10426</v>
      </c>
      <c r="L169" s="187">
        <v>10021</v>
      </c>
      <c r="M169" s="187">
        <v>12420</v>
      </c>
      <c r="N169" s="187">
        <v>13120</v>
      </c>
      <c r="O169" s="187">
        <v>12379</v>
      </c>
      <c r="P169" s="187">
        <v>10874</v>
      </c>
      <c r="Q169" s="187">
        <v>9603</v>
      </c>
      <c r="R169" s="187">
        <v>8181</v>
      </c>
      <c r="S169" s="187">
        <v>6385</v>
      </c>
      <c r="T169" s="187">
        <v>4910</v>
      </c>
      <c r="U169" s="187">
        <v>2997</v>
      </c>
      <c r="V169" s="187">
        <v>1638</v>
      </c>
    </row>
    <row r="170" spans="1:22">
      <c r="A170" s="169" t="s">
        <v>131</v>
      </c>
      <c r="B170" s="165">
        <v>48754</v>
      </c>
      <c r="C170" s="165"/>
      <c r="D170" s="187">
        <v>2116</v>
      </c>
      <c r="E170" s="187">
        <v>2381</v>
      </c>
      <c r="F170" s="187">
        <v>2548</v>
      </c>
      <c r="G170" s="187">
        <v>3025</v>
      </c>
      <c r="H170" s="187">
        <v>4107</v>
      </c>
      <c r="I170" s="187">
        <v>3360</v>
      </c>
      <c r="J170" s="187">
        <v>2510</v>
      </c>
      <c r="K170" s="187">
        <v>2673</v>
      </c>
      <c r="L170" s="187">
        <v>2838</v>
      </c>
      <c r="M170" s="187">
        <v>3636</v>
      </c>
      <c r="N170" s="187">
        <v>3695</v>
      </c>
      <c r="O170" s="187">
        <v>3306</v>
      </c>
      <c r="P170" s="187">
        <v>2803</v>
      </c>
      <c r="Q170" s="187">
        <v>2605</v>
      </c>
      <c r="R170" s="187">
        <v>2488</v>
      </c>
      <c r="S170" s="187">
        <v>1855</v>
      </c>
      <c r="T170" s="187">
        <v>1439</v>
      </c>
      <c r="U170" s="187">
        <v>839</v>
      </c>
      <c r="V170" s="187">
        <v>530</v>
      </c>
    </row>
    <row r="171" spans="1:22">
      <c r="A171" s="169" t="s">
        <v>156</v>
      </c>
      <c r="B171" s="165">
        <v>46896</v>
      </c>
      <c r="C171" s="165"/>
      <c r="D171" s="187">
        <v>2406</v>
      </c>
      <c r="E171" s="187">
        <v>2534</v>
      </c>
      <c r="F171" s="187">
        <v>2352</v>
      </c>
      <c r="G171" s="187">
        <v>2352</v>
      </c>
      <c r="H171" s="187">
        <v>2672</v>
      </c>
      <c r="I171" s="187">
        <v>2956</v>
      </c>
      <c r="J171" s="187">
        <v>2885</v>
      </c>
      <c r="K171" s="187">
        <v>2814</v>
      </c>
      <c r="L171" s="187">
        <v>2703</v>
      </c>
      <c r="M171" s="187">
        <v>3480</v>
      </c>
      <c r="N171" s="187">
        <v>3849</v>
      </c>
      <c r="O171" s="187">
        <v>3533</v>
      </c>
      <c r="P171" s="187">
        <v>3059</v>
      </c>
      <c r="Q171" s="187">
        <v>2740</v>
      </c>
      <c r="R171" s="187">
        <v>2191</v>
      </c>
      <c r="S171" s="187">
        <v>1761</v>
      </c>
      <c r="T171" s="187">
        <v>1326</v>
      </c>
      <c r="U171" s="187">
        <v>854</v>
      </c>
      <c r="V171" s="187">
        <v>429</v>
      </c>
    </row>
    <row r="172" spans="1:22">
      <c r="A172" s="169" t="s">
        <v>138</v>
      </c>
      <c r="B172" s="165">
        <v>92453</v>
      </c>
      <c r="C172" s="165"/>
      <c r="D172" s="187">
        <v>5118</v>
      </c>
      <c r="E172" s="187">
        <v>5664</v>
      </c>
      <c r="F172" s="187">
        <v>5410</v>
      </c>
      <c r="G172" s="187">
        <v>5087</v>
      </c>
      <c r="H172" s="187">
        <v>5090</v>
      </c>
      <c r="I172" s="187">
        <v>5403</v>
      </c>
      <c r="J172" s="187">
        <v>6235</v>
      </c>
      <c r="K172" s="187">
        <v>6156</v>
      </c>
      <c r="L172" s="187">
        <v>6157</v>
      </c>
      <c r="M172" s="187">
        <v>7394</v>
      </c>
      <c r="N172" s="187">
        <v>7263</v>
      </c>
      <c r="O172" s="187">
        <v>6350</v>
      </c>
      <c r="P172" s="187">
        <v>5196</v>
      </c>
      <c r="Q172" s="187">
        <v>4896</v>
      </c>
      <c r="R172" s="187">
        <v>4167</v>
      </c>
      <c r="S172" s="187">
        <v>3026</v>
      </c>
      <c r="T172" s="187">
        <v>2018</v>
      </c>
      <c r="U172" s="187">
        <v>1184</v>
      </c>
      <c r="V172" s="187">
        <v>639</v>
      </c>
    </row>
    <row r="173" spans="1:22">
      <c r="A173" s="57" t="s">
        <v>235</v>
      </c>
      <c r="B173" s="58"/>
      <c r="C173" s="58"/>
      <c r="D173" s="298" t="s">
        <v>177</v>
      </c>
      <c r="E173" s="298"/>
      <c r="F173" s="298"/>
      <c r="G173" s="298"/>
      <c r="H173" s="298"/>
      <c r="I173" s="298"/>
      <c r="J173" s="298"/>
      <c r="K173" s="298"/>
      <c r="L173" s="298"/>
      <c r="M173" s="298"/>
      <c r="N173" s="298"/>
      <c r="O173" s="298"/>
      <c r="P173" s="298"/>
      <c r="Q173" s="298"/>
      <c r="R173" s="298"/>
      <c r="S173" s="298"/>
      <c r="T173" s="298"/>
      <c r="U173" s="298"/>
      <c r="V173" s="298"/>
    </row>
    <row r="174" spans="1:22">
      <c r="A174" s="59" t="s">
        <v>178</v>
      </c>
      <c r="B174" s="144" t="s">
        <v>179</v>
      </c>
      <c r="C174" s="60"/>
      <c r="D174" s="144" t="s">
        <v>180</v>
      </c>
      <c r="E174" s="144" t="s">
        <v>181</v>
      </c>
      <c r="F174" s="144" t="s">
        <v>182</v>
      </c>
      <c r="G174" s="144" t="s">
        <v>183</v>
      </c>
      <c r="H174" s="144" t="s">
        <v>184</v>
      </c>
      <c r="I174" s="144" t="s">
        <v>185</v>
      </c>
      <c r="J174" s="144" t="s">
        <v>186</v>
      </c>
      <c r="K174" s="144" t="s">
        <v>187</v>
      </c>
      <c r="L174" s="144" t="s">
        <v>188</v>
      </c>
      <c r="M174" s="144" t="s">
        <v>189</v>
      </c>
      <c r="N174" s="144" t="s">
        <v>190</v>
      </c>
      <c r="O174" s="144" t="s">
        <v>191</v>
      </c>
      <c r="P174" s="144" t="s">
        <v>192</v>
      </c>
      <c r="Q174" s="144" t="s">
        <v>193</v>
      </c>
      <c r="R174" s="144" t="s">
        <v>194</v>
      </c>
      <c r="S174" s="144" t="s">
        <v>195</v>
      </c>
      <c r="T174" s="144" t="s">
        <v>196</v>
      </c>
      <c r="U174" s="144" t="s">
        <v>197</v>
      </c>
      <c r="V174" s="144" t="s">
        <v>198</v>
      </c>
    </row>
    <row r="175" spans="1:22">
      <c r="A175" s="169" t="s">
        <v>132</v>
      </c>
      <c r="B175" s="165">
        <v>113852</v>
      </c>
      <c r="C175" s="165"/>
      <c r="D175" s="187">
        <v>6170</v>
      </c>
      <c r="E175" s="187">
        <v>5753</v>
      </c>
      <c r="F175" s="187">
        <v>4775</v>
      </c>
      <c r="G175" s="187">
        <v>5273</v>
      </c>
      <c r="H175" s="187">
        <v>9225</v>
      </c>
      <c r="I175" s="187">
        <v>12948</v>
      </c>
      <c r="J175" s="187">
        <v>10720</v>
      </c>
      <c r="K175" s="187">
        <v>8763</v>
      </c>
      <c r="L175" s="187">
        <v>7300</v>
      </c>
      <c r="M175" s="187">
        <v>7106</v>
      </c>
      <c r="N175" s="187">
        <v>7213</v>
      </c>
      <c r="O175" s="187">
        <v>6872</v>
      </c>
      <c r="P175" s="187">
        <v>6146</v>
      </c>
      <c r="Q175" s="187">
        <v>5261</v>
      </c>
      <c r="R175" s="187">
        <v>3950</v>
      </c>
      <c r="S175" s="187">
        <v>2785</v>
      </c>
      <c r="T175" s="187">
        <v>2030</v>
      </c>
      <c r="U175" s="187">
        <v>1075</v>
      </c>
      <c r="V175" s="187">
        <v>487</v>
      </c>
    </row>
    <row r="176" spans="1:22">
      <c r="A176" s="169" t="s">
        <v>142</v>
      </c>
      <c r="B176" s="165">
        <v>130330</v>
      </c>
      <c r="C176" s="165"/>
      <c r="D176" s="187">
        <v>7530</v>
      </c>
      <c r="E176" s="187">
        <v>8507</v>
      </c>
      <c r="F176" s="187">
        <v>7689</v>
      </c>
      <c r="G176" s="187">
        <v>7389</v>
      </c>
      <c r="H176" s="187">
        <v>7099</v>
      </c>
      <c r="I176" s="187">
        <v>6944</v>
      </c>
      <c r="J176" s="187">
        <v>7527</v>
      </c>
      <c r="K176" s="187">
        <v>8376</v>
      </c>
      <c r="L176" s="187">
        <v>8847</v>
      </c>
      <c r="M176" s="187">
        <v>9816</v>
      </c>
      <c r="N176" s="187">
        <v>10167</v>
      </c>
      <c r="O176" s="187">
        <v>9309</v>
      </c>
      <c r="P176" s="187">
        <v>8245</v>
      </c>
      <c r="Q176" s="187">
        <v>7872</v>
      </c>
      <c r="R176" s="187">
        <v>6206</v>
      </c>
      <c r="S176" s="187">
        <v>4082</v>
      </c>
      <c r="T176" s="187">
        <v>2750</v>
      </c>
      <c r="U176" s="187">
        <v>1367</v>
      </c>
      <c r="V176" s="187">
        <v>608</v>
      </c>
    </row>
    <row r="177" spans="1:22">
      <c r="A177" s="169" t="s">
        <v>144</v>
      </c>
      <c r="B177" s="165">
        <v>56686</v>
      </c>
      <c r="C177" s="165"/>
      <c r="D177" s="187">
        <v>2981</v>
      </c>
      <c r="E177" s="187">
        <v>3122</v>
      </c>
      <c r="F177" s="187">
        <v>3139</v>
      </c>
      <c r="G177" s="187">
        <v>3317</v>
      </c>
      <c r="H177" s="187">
        <v>3292</v>
      </c>
      <c r="I177" s="187">
        <v>3048</v>
      </c>
      <c r="J177" s="187">
        <v>2964</v>
      </c>
      <c r="K177" s="187">
        <v>3138</v>
      </c>
      <c r="L177" s="187">
        <v>3198</v>
      </c>
      <c r="M177" s="187">
        <v>3942</v>
      </c>
      <c r="N177" s="187">
        <v>4450</v>
      </c>
      <c r="O177" s="187">
        <v>4191</v>
      </c>
      <c r="P177" s="187">
        <v>3786</v>
      </c>
      <c r="Q177" s="187">
        <v>3887</v>
      </c>
      <c r="R177" s="187">
        <v>3268</v>
      </c>
      <c r="S177" s="187">
        <v>2239</v>
      </c>
      <c r="T177" s="187">
        <v>1523</v>
      </c>
      <c r="U177" s="187">
        <v>878</v>
      </c>
      <c r="V177" s="187">
        <v>323</v>
      </c>
    </row>
    <row r="178" spans="1:22">
      <c r="A178" s="169" t="s">
        <v>148</v>
      </c>
      <c r="B178" s="165">
        <v>43114</v>
      </c>
      <c r="C178" s="165"/>
      <c r="D178" s="187">
        <v>1895</v>
      </c>
      <c r="E178" s="187">
        <v>2187</v>
      </c>
      <c r="F178" s="187">
        <v>2188</v>
      </c>
      <c r="G178" s="187">
        <v>2401</v>
      </c>
      <c r="H178" s="187">
        <v>2975</v>
      </c>
      <c r="I178" s="187">
        <v>2386</v>
      </c>
      <c r="J178" s="187">
        <v>1990</v>
      </c>
      <c r="K178" s="187">
        <v>2127</v>
      </c>
      <c r="L178" s="187">
        <v>2349</v>
      </c>
      <c r="M178" s="187">
        <v>2860</v>
      </c>
      <c r="N178" s="187">
        <v>3361</v>
      </c>
      <c r="O178" s="187">
        <v>3327</v>
      </c>
      <c r="P178" s="187">
        <v>3143</v>
      </c>
      <c r="Q178" s="187">
        <v>3207</v>
      </c>
      <c r="R178" s="187">
        <v>2787</v>
      </c>
      <c r="S178" s="187">
        <v>1900</v>
      </c>
      <c r="T178" s="187">
        <v>1172</v>
      </c>
      <c r="U178" s="187">
        <v>626</v>
      </c>
      <c r="V178" s="187">
        <v>233</v>
      </c>
    </row>
    <row r="179" spans="1:22">
      <c r="A179" s="169" t="s">
        <v>127</v>
      </c>
      <c r="B179" s="165">
        <v>250129</v>
      </c>
      <c r="C179" s="165"/>
      <c r="D179" s="187">
        <v>13444</v>
      </c>
      <c r="E179" s="187">
        <v>13214</v>
      </c>
      <c r="F179" s="187">
        <v>11247</v>
      </c>
      <c r="G179" s="187">
        <v>12439</v>
      </c>
      <c r="H179" s="187">
        <v>20740</v>
      </c>
      <c r="I179" s="187">
        <v>26611</v>
      </c>
      <c r="J179" s="187">
        <v>23145</v>
      </c>
      <c r="K179" s="187">
        <v>19528</v>
      </c>
      <c r="L179" s="187">
        <v>16700</v>
      </c>
      <c r="M179" s="187">
        <v>16296</v>
      </c>
      <c r="N179" s="187">
        <v>16349</v>
      </c>
      <c r="O179" s="187">
        <v>14529</v>
      </c>
      <c r="P179" s="187">
        <v>12348</v>
      </c>
      <c r="Q179" s="187">
        <v>10883</v>
      </c>
      <c r="R179" s="187">
        <v>8589</v>
      </c>
      <c r="S179" s="187">
        <v>5834</v>
      </c>
      <c r="T179" s="187">
        <v>4551</v>
      </c>
      <c r="U179" s="187">
        <v>2503</v>
      </c>
      <c r="V179" s="187">
        <v>1179</v>
      </c>
    </row>
    <row r="180" spans="1:22">
      <c r="A180" s="169" t="s">
        <v>153</v>
      </c>
      <c r="B180" s="165">
        <v>25194</v>
      </c>
      <c r="C180" s="165"/>
      <c r="D180" s="187">
        <v>1463</v>
      </c>
      <c r="E180" s="187">
        <v>1478</v>
      </c>
      <c r="F180" s="187">
        <v>1394</v>
      </c>
      <c r="G180" s="187">
        <v>1485</v>
      </c>
      <c r="H180" s="187">
        <v>1590</v>
      </c>
      <c r="I180" s="187">
        <v>1336</v>
      </c>
      <c r="J180" s="187">
        <v>1420</v>
      </c>
      <c r="K180" s="187">
        <v>1454</v>
      </c>
      <c r="L180" s="187">
        <v>1517</v>
      </c>
      <c r="M180" s="187">
        <v>1960</v>
      </c>
      <c r="N180" s="187">
        <v>2058</v>
      </c>
      <c r="O180" s="187">
        <v>1857</v>
      </c>
      <c r="P180" s="187">
        <v>1585</v>
      </c>
      <c r="Q180" s="187">
        <v>1600</v>
      </c>
      <c r="R180" s="187">
        <v>1274</v>
      </c>
      <c r="S180" s="187">
        <v>829</v>
      </c>
      <c r="T180" s="187">
        <v>521</v>
      </c>
      <c r="U180" s="187">
        <v>272</v>
      </c>
      <c r="V180" s="187">
        <v>101</v>
      </c>
    </row>
    <row r="181" spans="1:22">
      <c r="A181" s="169" t="s">
        <v>147</v>
      </c>
      <c r="B181" s="165">
        <v>72424</v>
      </c>
      <c r="C181" s="165"/>
      <c r="D181" s="187">
        <v>3422</v>
      </c>
      <c r="E181" s="187">
        <v>3856</v>
      </c>
      <c r="F181" s="187">
        <v>3968</v>
      </c>
      <c r="G181" s="187">
        <v>3930</v>
      </c>
      <c r="H181" s="187">
        <v>3929</v>
      </c>
      <c r="I181" s="187">
        <v>3700</v>
      </c>
      <c r="J181" s="187">
        <v>3558</v>
      </c>
      <c r="K181" s="187">
        <v>3375</v>
      </c>
      <c r="L181" s="187">
        <v>3565</v>
      </c>
      <c r="M181" s="187">
        <v>4922</v>
      </c>
      <c r="N181" s="187">
        <v>5843</v>
      </c>
      <c r="O181" s="187">
        <v>5681</v>
      </c>
      <c r="P181" s="187">
        <v>5273</v>
      </c>
      <c r="Q181" s="187">
        <v>5466</v>
      </c>
      <c r="R181" s="187">
        <v>4632</v>
      </c>
      <c r="S181" s="187">
        <v>3358</v>
      </c>
      <c r="T181" s="187">
        <v>2329</v>
      </c>
      <c r="U181" s="187">
        <v>1127</v>
      </c>
      <c r="V181" s="187">
        <v>490</v>
      </c>
    </row>
    <row r="182" spans="1:22">
      <c r="A182" s="169" t="s">
        <v>145</v>
      </c>
      <c r="B182" s="165">
        <v>71694</v>
      </c>
      <c r="C182" s="165"/>
      <c r="D182" s="187">
        <v>3987</v>
      </c>
      <c r="E182" s="187">
        <v>4058</v>
      </c>
      <c r="F182" s="187">
        <v>3602</v>
      </c>
      <c r="G182" s="187">
        <v>4087</v>
      </c>
      <c r="H182" s="187">
        <v>6543</v>
      </c>
      <c r="I182" s="187">
        <v>7275</v>
      </c>
      <c r="J182" s="187">
        <v>5548</v>
      </c>
      <c r="K182" s="187">
        <v>4186</v>
      </c>
      <c r="L182" s="187">
        <v>3599</v>
      </c>
      <c r="M182" s="187">
        <v>4399</v>
      </c>
      <c r="N182" s="187">
        <v>4634</v>
      </c>
      <c r="O182" s="187">
        <v>4617</v>
      </c>
      <c r="P182" s="187">
        <v>3878</v>
      </c>
      <c r="Q182" s="187">
        <v>3469</v>
      </c>
      <c r="R182" s="187">
        <v>2954</v>
      </c>
      <c r="S182" s="187">
        <v>2131</v>
      </c>
      <c r="T182" s="187">
        <v>1517</v>
      </c>
      <c r="U182" s="187">
        <v>860</v>
      </c>
      <c r="V182" s="187">
        <v>350</v>
      </c>
    </row>
    <row r="183" spans="1:22">
      <c r="A183" s="169" t="s">
        <v>146</v>
      </c>
      <c r="B183" s="165">
        <v>59177</v>
      </c>
      <c r="C183" s="165"/>
      <c r="D183" s="187">
        <v>3377</v>
      </c>
      <c r="E183" s="187">
        <v>3577</v>
      </c>
      <c r="F183" s="187">
        <v>3283</v>
      </c>
      <c r="G183" s="187">
        <v>3292</v>
      </c>
      <c r="H183" s="187">
        <v>3652</v>
      </c>
      <c r="I183" s="187">
        <v>3571</v>
      </c>
      <c r="J183" s="187">
        <v>3417</v>
      </c>
      <c r="K183" s="187">
        <v>3342</v>
      </c>
      <c r="L183" s="187">
        <v>3471</v>
      </c>
      <c r="M183" s="187">
        <v>4360</v>
      </c>
      <c r="N183" s="187">
        <v>4655</v>
      </c>
      <c r="O183" s="187">
        <v>4349</v>
      </c>
      <c r="P183" s="187">
        <v>3832</v>
      </c>
      <c r="Q183" s="187">
        <v>3600</v>
      </c>
      <c r="R183" s="187">
        <v>3112</v>
      </c>
      <c r="S183" s="187">
        <v>2042</v>
      </c>
      <c r="T183" s="187">
        <v>1353</v>
      </c>
      <c r="U183" s="187">
        <v>649</v>
      </c>
      <c r="V183" s="187">
        <v>243</v>
      </c>
    </row>
    <row r="184" spans="1:22">
      <c r="A184" s="169" t="s">
        <v>152</v>
      </c>
      <c r="B184" s="165">
        <v>52351</v>
      </c>
      <c r="C184" s="165"/>
      <c r="D184" s="187">
        <v>2871</v>
      </c>
      <c r="E184" s="187">
        <v>3202</v>
      </c>
      <c r="F184" s="187">
        <v>3154</v>
      </c>
      <c r="G184" s="187">
        <v>3223</v>
      </c>
      <c r="H184" s="187">
        <v>3261</v>
      </c>
      <c r="I184" s="187">
        <v>2962</v>
      </c>
      <c r="J184" s="187">
        <v>2449</v>
      </c>
      <c r="K184" s="187">
        <v>2646</v>
      </c>
      <c r="L184" s="187">
        <v>2946</v>
      </c>
      <c r="M184" s="187">
        <v>3607</v>
      </c>
      <c r="N184" s="187">
        <v>4093</v>
      </c>
      <c r="O184" s="187">
        <v>3956</v>
      </c>
      <c r="P184" s="187">
        <v>3485</v>
      </c>
      <c r="Q184" s="187">
        <v>3130</v>
      </c>
      <c r="R184" s="187">
        <v>2702</v>
      </c>
      <c r="S184" s="187">
        <v>1953</v>
      </c>
      <c r="T184" s="187">
        <v>1558</v>
      </c>
      <c r="U184" s="187">
        <v>827</v>
      </c>
      <c r="V184" s="187">
        <v>326</v>
      </c>
    </row>
    <row r="185" spans="1:22">
      <c r="A185" s="169" t="s">
        <v>133</v>
      </c>
      <c r="B185" s="165">
        <v>50223</v>
      </c>
      <c r="C185" s="165"/>
      <c r="D185" s="187">
        <v>2851</v>
      </c>
      <c r="E185" s="187">
        <v>3291</v>
      </c>
      <c r="F185" s="187">
        <v>3054</v>
      </c>
      <c r="G185" s="187">
        <v>2808</v>
      </c>
      <c r="H185" s="187">
        <v>2963</v>
      </c>
      <c r="I185" s="187">
        <v>2637</v>
      </c>
      <c r="J185" s="187">
        <v>2562</v>
      </c>
      <c r="K185" s="187">
        <v>2779</v>
      </c>
      <c r="L185" s="187">
        <v>3250</v>
      </c>
      <c r="M185" s="187">
        <v>3713</v>
      </c>
      <c r="N185" s="187">
        <v>4048</v>
      </c>
      <c r="O185" s="187">
        <v>3793</v>
      </c>
      <c r="P185" s="187">
        <v>3222</v>
      </c>
      <c r="Q185" s="187">
        <v>2866</v>
      </c>
      <c r="R185" s="187">
        <v>2548</v>
      </c>
      <c r="S185" s="187">
        <v>1758</v>
      </c>
      <c r="T185" s="187">
        <v>1183</v>
      </c>
      <c r="U185" s="187">
        <v>631</v>
      </c>
      <c r="V185" s="187">
        <v>266</v>
      </c>
    </row>
    <row r="186" spans="1:22">
      <c r="A186" s="169" t="s">
        <v>140</v>
      </c>
      <c r="B186" s="165">
        <v>45223</v>
      </c>
      <c r="C186" s="165"/>
      <c r="D186" s="187">
        <v>2713</v>
      </c>
      <c r="E186" s="187">
        <v>3281</v>
      </c>
      <c r="F186" s="187">
        <v>3117</v>
      </c>
      <c r="G186" s="187">
        <v>3024</v>
      </c>
      <c r="H186" s="187">
        <v>2794</v>
      </c>
      <c r="I186" s="187">
        <v>2296</v>
      </c>
      <c r="J186" s="187">
        <v>1928</v>
      </c>
      <c r="K186" s="187">
        <v>2463</v>
      </c>
      <c r="L186" s="187">
        <v>2823</v>
      </c>
      <c r="M186" s="187">
        <v>3189</v>
      </c>
      <c r="N186" s="187">
        <v>3490</v>
      </c>
      <c r="O186" s="187">
        <v>3298</v>
      </c>
      <c r="P186" s="187">
        <v>2835</v>
      </c>
      <c r="Q186" s="187">
        <v>2438</v>
      </c>
      <c r="R186" s="187">
        <v>2026</v>
      </c>
      <c r="S186" s="187">
        <v>1472</v>
      </c>
      <c r="T186" s="187">
        <v>1145</v>
      </c>
      <c r="U186" s="187">
        <v>600</v>
      </c>
      <c r="V186" s="187">
        <v>291</v>
      </c>
    </row>
    <row r="187" spans="1:22">
      <c r="A187" s="169" t="s">
        <v>137</v>
      </c>
      <c r="B187" s="165">
        <v>78396</v>
      </c>
      <c r="C187" s="165"/>
      <c r="D187" s="187">
        <v>4377</v>
      </c>
      <c r="E187" s="187">
        <v>4815</v>
      </c>
      <c r="F187" s="187">
        <v>4555</v>
      </c>
      <c r="G187" s="187">
        <v>4537</v>
      </c>
      <c r="H187" s="187">
        <v>4763</v>
      </c>
      <c r="I187" s="187">
        <v>4574</v>
      </c>
      <c r="J187" s="187">
        <v>4606</v>
      </c>
      <c r="K187" s="187">
        <v>5054</v>
      </c>
      <c r="L187" s="187">
        <v>5205</v>
      </c>
      <c r="M187" s="187">
        <v>6186</v>
      </c>
      <c r="N187" s="187">
        <v>6285</v>
      </c>
      <c r="O187" s="187">
        <v>5564</v>
      </c>
      <c r="P187" s="187">
        <v>4545</v>
      </c>
      <c r="Q187" s="187">
        <v>4399</v>
      </c>
      <c r="R187" s="187">
        <v>3702</v>
      </c>
      <c r="S187" s="187">
        <v>2385</v>
      </c>
      <c r="T187" s="187">
        <v>1714</v>
      </c>
      <c r="U187" s="187">
        <v>774</v>
      </c>
      <c r="V187" s="187">
        <v>356</v>
      </c>
    </row>
    <row r="188" spans="1:22">
      <c r="A188" s="169" t="s">
        <v>141</v>
      </c>
      <c r="B188" s="165">
        <v>180312</v>
      </c>
      <c r="C188" s="165"/>
      <c r="D188" s="187">
        <v>9994</v>
      </c>
      <c r="E188" s="187">
        <v>11001</v>
      </c>
      <c r="F188" s="187">
        <v>10154</v>
      </c>
      <c r="G188" s="187">
        <v>10533</v>
      </c>
      <c r="H188" s="187">
        <v>11999</v>
      </c>
      <c r="I188" s="187">
        <v>10799</v>
      </c>
      <c r="J188" s="187">
        <v>10006</v>
      </c>
      <c r="K188" s="187">
        <v>10549</v>
      </c>
      <c r="L188" s="187">
        <v>10808</v>
      </c>
      <c r="M188" s="187">
        <v>12963</v>
      </c>
      <c r="N188" s="187">
        <v>13561</v>
      </c>
      <c r="O188" s="187">
        <v>12940</v>
      </c>
      <c r="P188" s="187">
        <v>11270</v>
      </c>
      <c r="Q188" s="187">
        <v>10787</v>
      </c>
      <c r="R188" s="187">
        <v>9489</v>
      </c>
      <c r="S188" s="187">
        <v>6255</v>
      </c>
      <c r="T188" s="187">
        <v>4177</v>
      </c>
      <c r="U188" s="187">
        <v>2080</v>
      </c>
      <c r="V188" s="187">
        <v>947</v>
      </c>
    </row>
    <row r="189" spans="1:22">
      <c r="A189" s="169" t="s">
        <v>143</v>
      </c>
      <c r="B189" s="165">
        <v>302813</v>
      </c>
      <c r="C189" s="165"/>
      <c r="D189" s="187">
        <v>17531</v>
      </c>
      <c r="E189" s="187">
        <v>16468</v>
      </c>
      <c r="F189" s="187">
        <v>14041</v>
      </c>
      <c r="G189" s="187">
        <v>16254</v>
      </c>
      <c r="H189" s="187">
        <v>26247</v>
      </c>
      <c r="I189" s="187">
        <v>33687</v>
      </c>
      <c r="J189" s="187">
        <v>28788</v>
      </c>
      <c r="K189" s="187">
        <v>23361</v>
      </c>
      <c r="L189" s="187">
        <v>18303</v>
      </c>
      <c r="M189" s="187">
        <v>19617</v>
      </c>
      <c r="N189" s="187">
        <v>19796</v>
      </c>
      <c r="O189" s="187">
        <v>18144</v>
      </c>
      <c r="P189" s="187">
        <v>14865</v>
      </c>
      <c r="Q189" s="187">
        <v>12198</v>
      </c>
      <c r="R189" s="187">
        <v>9398</v>
      </c>
      <c r="S189" s="187">
        <v>6442</v>
      </c>
      <c r="T189" s="187">
        <v>4422</v>
      </c>
      <c r="U189" s="187">
        <v>2272</v>
      </c>
      <c r="V189" s="187">
        <v>979</v>
      </c>
    </row>
    <row r="190" spans="1:22">
      <c r="A190" s="169" t="s">
        <v>134</v>
      </c>
      <c r="B190" s="165">
        <v>115192</v>
      </c>
      <c r="C190" s="165"/>
      <c r="D190" s="187">
        <v>5848</v>
      </c>
      <c r="E190" s="187">
        <v>6650</v>
      </c>
      <c r="F190" s="187">
        <v>6507</v>
      </c>
      <c r="G190" s="187">
        <v>6634</v>
      </c>
      <c r="H190" s="187">
        <v>6276</v>
      </c>
      <c r="I190" s="187">
        <v>6168</v>
      </c>
      <c r="J190" s="187">
        <v>6575</v>
      </c>
      <c r="K190" s="187">
        <v>6635</v>
      </c>
      <c r="L190" s="187">
        <v>6493</v>
      </c>
      <c r="M190" s="187">
        <v>7951</v>
      </c>
      <c r="N190" s="187">
        <v>9120</v>
      </c>
      <c r="O190" s="187">
        <v>8761</v>
      </c>
      <c r="P190" s="187">
        <v>8111</v>
      </c>
      <c r="Q190" s="187">
        <v>7830</v>
      </c>
      <c r="R190" s="187">
        <v>6376</v>
      </c>
      <c r="S190" s="187">
        <v>4258</v>
      </c>
      <c r="T190" s="187">
        <v>2850</v>
      </c>
      <c r="U190" s="187">
        <v>1537</v>
      </c>
      <c r="V190" s="187">
        <v>612</v>
      </c>
    </row>
    <row r="191" spans="1:22">
      <c r="A191" s="169" t="s">
        <v>155</v>
      </c>
      <c r="B191" s="165">
        <v>37666</v>
      </c>
      <c r="C191" s="165"/>
      <c r="D191" s="187">
        <v>1929</v>
      </c>
      <c r="E191" s="187">
        <v>2183</v>
      </c>
      <c r="F191" s="187">
        <v>2122</v>
      </c>
      <c r="G191" s="187">
        <v>2135</v>
      </c>
      <c r="H191" s="187">
        <v>2365</v>
      </c>
      <c r="I191" s="187">
        <v>2372</v>
      </c>
      <c r="J191" s="187">
        <v>2195</v>
      </c>
      <c r="K191" s="187">
        <v>2079</v>
      </c>
      <c r="L191" s="187">
        <v>2013</v>
      </c>
      <c r="M191" s="187">
        <v>2549</v>
      </c>
      <c r="N191" s="187">
        <v>3173</v>
      </c>
      <c r="O191" s="187">
        <v>3091</v>
      </c>
      <c r="P191" s="187">
        <v>2482</v>
      </c>
      <c r="Q191" s="187">
        <v>2267</v>
      </c>
      <c r="R191" s="187">
        <v>1934</v>
      </c>
      <c r="S191" s="187">
        <v>1292</v>
      </c>
      <c r="T191" s="187">
        <v>863</v>
      </c>
      <c r="U191" s="187">
        <v>434</v>
      </c>
      <c r="V191" s="187">
        <v>188</v>
      </c>
    </row>
    <row r="192" spans="1:22">
      <c r="A192" s="169" t="s">
        <v>129</v>
      </c>
      <c r="B192" s="165">
        <v>43303</v>
      </c>
      <c r="C192" s="165"/>
      <c r="D192" s="187">
        <v>2882</v>
      </c>
      <c r="E192" s="187">
        <v>2803</v>
      </c>
      <c r="F192" s="187">
        <v>2584</v>
      </c>
      <c r="G192" s="187">
        <v>2461</v>
      </c>
      <c r="H192" s="187">
        <v>2468</v>
      </c>
      <c r="I192" s="187">
        <v>2572</v>
      </c>
      <c r="J192" s="187">
        <v>2634</v>
      </c>
      <c r="K192" s="187">
        <v>2758</v>
      </c>
      <c r="L192" s="187">
        <v>2699</v>
      </c>
      <c r="M192" s="187">
        <v>3059</v>
      </c>
      <c r="N192" s="187">
        <v>3210</v>
      </c>
      <c r="O192" s="187">
        <v>3009</v>
      </c>
      <c r="P192" s="187">
        <v>2651</v>
      </c>
      <c r="Q192" s="187">
        <v>2502</v>
      </c>
      <c r="R192" s="187">
        <v>2133</v>
      </c>
      <c r="S192" s="187">
        <v>1361</v>
      </c>
      <c r="T192" s="187">
        <v>865</v>
      </c>
      <c r="U192" s="187">
        <v>469</v>
      </c>
      <c r="V192" s="187">
        <v>183</v>
      </c>
    </row>
    <row r="193" spans="1:22">
      <c r="A193" s="169" t="s">
        <v>126</v>
      </c>
      <c r="B193" s="165">
        <v>47475</v>
      </c>
      <c r="C193" s="165"/>
      <c r="D193" s="187">
        <v>2431</v>
      </c>
      <c r="E193" s="187">
        <v>2783</v>
      </c>
      <c r="F193" s="187">
        <v>2655</v>
      </c>
      <c r="G193" s="187">
        <v>2841</v>
      </c>
      <c r="H193" s="187">
        <v>2971</v>
      </c>
      <c r="I193" s="187">
        <v>2836</v>
      </c>
      <c r="J193" s="187">
        <v>2752</v>
      </c>
      <c r="K193" s="187">
        <v>2705</v>
      </c>
      <c r="L193" s="187">
        <v>2840</v>
      </c>
      <c r="M193" s="187">
        <v>3577</v>
      </c>
      <c r="N193" s="187">
        <v>3616</v>
      </c>
      <c r="O193" s="187">
        <v>3373</v>
      </c>
      <c r="P193" s="187">
        <v>3024</v>
      </c>
      <c r="Q193" s="187">
        <v>2853</v>
      </c>
      <c r="R193" s="187">
        <v>2402</v>
      </c>
      <c r="S193" s="187">
        <v>1749</v>
      </c>
      <c r="T193" s="187">
        <v>1200</v>
      </c>
      <c r="U193" s="187">
        <v>621</v>
      </c>
      <c r="V193" s="187">
        <v>246</v>
      </c>
    </row>
    <row r="194" spans="1:22">
      <c r="A194" s="169" t="s">
        <v>128</v>
      </c>
      <c r="B194" s="165">
        <v>13310</v>
      </c>
      <c r="C194" s="165"/>
      <c r="D194" s="187">
        <v>636</v>
      </c>
      <c r="E194" s="187">
        <v>767</v>
      </c>
      <c r="F194" s="187">
        <v>748</v>
      </c>
      <c r="G194" s="187">
        <v>630</v>
      </c>
      <c r="H194" s="187">
        <v>621</v>
      </c>
      <c r="I194" s="187">
        <v>599</v>
      </c>
      <c r="J194" s="187">
        <v>646</v>
      </c>
      <c r="K194" s="187">
        <v>675</v>
      </c>
      <c r="L194" s="187">
        <v>786</v>
      </c>
      <c r="M194" s="187">
        <v>1032</v>
      </c>
      <c r="N194" s="187">
        <v>1036</v>
      </c>
      <c r="O194" s="187">
        <v>1081</v>
      </c>
      <c r="P194" s="187">
        <v>985</v>
      </c>
      <c r="Q194" s="187">
        <v>1007</v>
      </c>
      <c r="R194" s="187">
        <v>802</v>
      </c>
      <c r="S194" s="187">
        <v>604</v>
      </c>
      <c r="T194" s="187">
        <v>370</v>
      </c>
      <c r="U194" s="187">
        <v>200</v>
      </c>
      <c r="V194" s="187">
        <v>85</v>
      </c>
    </row>
    <row r="195" spans="1:22">
      <c r="A195" s="169" t="s">
        <v>154</v>
      </c>
      <c r="B195" s="165">
        <v>64639</v>
      </c>
      <c r="C195" s="165"/>
      <c r="D195" s="187">
        <v>3345</v>
      </c>
      <c r="E195" s="187">
        <v>3794</v>
      </c>
      <c r="F195" s="187">
        <v>3842</v>
      </c>
      <c r="G195" s="187">
        <v>3825</v>
      </c>
      <c r="H195" s="187">
        <v>4185</v>
      </c>
      <c r="I195" s="187">
        <v>3679</v>
      </c>
      <c r="J195" s="187">
        <v>3166</v>
      </c>
      <c r="K195" s="187">
        <v>3248</v>
      </c>
      <c r="L195" s="187">
        <v>3440</v>
      </c>
      <c r="M195" s="187">
        <v>4509</v>
      </c>
      <c r="N195" s="187">
        <v>4989</v>
      </c>
      <c r="O195" s="187">
        <v>4938</v>
      </c>
      <c r="P195" s="187">
        <v>4387</v>
      </c>
      <c r="Q195" s="187">
        <v>4332</v>
      </c>
      <c r="R195" s="187">
        <v>3709</v>
      </c>
      <c r="S195" s="187">
        <v>2529</v>
      </c>
      <c r="T195" s="187">
        <v>1587</v>
      </c>
      <c r="U195" s="187">
        <v>822</v>
      </c>
      <c r="V195" s="187">
        <v>313</v>
      </c>
    </row>
    <row r="196" spans="1:22">
      <c r="A196" s="169" t="s">
        <v>149</v>
      </c>
      <c r="B196" s="165">
        <v>164523</v>
      </c>
      <c r="C196" s="165"/>
      <c r="D196" s="187">
        <v>9526</v>
      </c>
      <c r="E196" s="187">
        <v>10468</v>
      </c>
      <c r="F196" s="187">
        <v>10354</v>
      </c>
      <c r="G196" s="187">
        <v>9958</v>
      </c>
      <c r="H196" s="187">
        <v>10775</v>
      </c>
      <c r="I196" s="187">
        <v>10475</v>
      </c>
      <c r="J196" s="187">
        <v>10160</v>
      </c>
      <c r="K196" s="187">
        <v>10756</v>
      </c>
      <c r="L196" s="187">
        <v>10574</v>
      </c>
      <c r="M196" s="187">
        <v>12351</v>
      </c>
      <c r="N196" s="187">
        <v>12858</v>
      </c>
      <c r="O196" s="187">
        <v>11516</v>
      </c>
      <c r="P196" s="187">
        <v>9628</v>
      </c>
      <c r="Q196" s="187">
        <v>8580</v>
      </c>
      <c r="R196" s="187">
        <v>6875</v>
      </c>
      <c r="S196" s="187">
        <v>4817</v>
      </c>
      <c r="T196" s="187">
        <v>2925</v>
      </c>
      <c r="U196" s="187">
        <v>1402</v>
      </c>
      <c r="V196" s="187">
        <v>525</v>
      </c>
    </row>
    <row r="197" spans="1:22">
      <c r="A197" s="169" t="s">
        <v>125</v>
      </c>
      <c r="B197" s="165">
        <v>10945</v>
      </c>
      <c r="C197" s="165"/>
      <c r="D197" s="187">
        <v>523</v>
      </c>
      <c r="E197" s="187">
        <v>606</v>
      </c>
      <c r="F197" s="187">
        <v>584</v>
      </c>
      <c r="G197" s="187">
        <v>562</v>
      </c>
      <c r="H197" s="187">
        <v>609</v>
      </c>
      <c r="I197" s="187">
        <v>604</v>
      </c>
      <c r="J197" s="187">
        <v>568</v>
      </c>
      <c r="K197" s="187">
        <v>557</v>
      </c>
      <c r="L197" s="187">
        <v>579</v>
      </c>
      <c r="M197" s="187">
        <v>759</v>
      </c>
      <c r="N197" s="187">
        <v>922</v>
      </c>
      <c r="O197" s="187">
        <v>869</v>
      </c>
      <c r="P197" s="187">
        <v>804</v>
      </c>
      <c r="Q197" s="187">
        <v>726</v>
      </c>
      <c r="R197" s="187">
        <v>662</v>
      </c>
      <c r="S197" s="187">
        <v>493</v>
      </c>
      <c r="T197" s="187">
        <v>293</v>
      </c>
      <c r="U197" s="187">
        <v>153</v>
      </c>
      <c r="V197" s="187">
        <v>72</v>
      </c>
    </row>
    <row r="198" spans="1:22">
      <c r="A198" s="169" t="s">
        <v>130</v>
      </c>
      <c r="B198" s="165">
        <v>74187</v>
      </c>
      <c r="C198" s="165"/>
      <c r="D198" s="187">
        <v>3662</v>
      </c>
      <c r="E198" s="187">
        <v>4117</v>
      </c>
      <c r="F198" s="187">
        <v>3992</v>
      </c>
      <c r="G198" s="187">
        <v>4332</v>
      </c>
      <c r="H198" s="187">
        <v>4285</v>
      </c>
      <c r="I198" s="187">
        <v>4173</v>
      </c>
      <c r="J198" s="187">
        <v>4162</v>
      </c>
      <c r="K198" s="187">
        <v>4297</v>
      </c>
      <c r="L198" s="187">
        <v>4004</v>
      </c>
      <c r="M198" s="187">
        <v>5094</v>
      </c>
      <c r="N198" s="187">
        <v>5944</v>
      </c>
      <c r="O198" s="187">
        <v>5389</v>
      </c>
      <c r="P198" s="187">
        <v>5017</v>
      </c>
      <c r="Q198" s="187">
        <v>4822</v>
      </c>
      <c r="R198" s="187">
        <v>4129</v>
      </c>
      <c r="S198" s="187">
        <v>2956</v>
      </c>
      <c r="T198" s="187">
        <v>2080</v>
      </c>
      <c r="U198" s="187">
        <v>1207</v>
      </c>
      <c r="V198" s="187">
        <v>525</v>
      </c>
    </row>
    <row r="199" spans="1:22">
      <c r="A199" s="169" t="s">
        <v>139</v>
      </c>
      <c r="B199" s="165">
        <v>85260</v>
      </c>
      <c r="C199" s="165"/>
      <c r="D199" s="187">
        <v>4718</v>
      </c>
      <c r="E199" s="187">
        <v>4914</v>
      </c>
      <c r="F199" s="187">
        <v>4711</v>
      </c>
      <c r="G199" s="187">
        <v>4897</v>
      </c>
      <c r="H199" s="187">
        <v>5520</v>
      </c>
      <c r="I199" s="187">
        <v>5827</v>
      </c>
      <c r="J199" s="187">
        <v>5635</v>
      </c>
      <c r="K199" s="187">
        <v>5198</v>
      </c>
      <c r="L199" s="187">
        <v>4846</v>
      </c>
      <c r="M199" s="187">
        <v>6099</v>
      </c>
      <c r="N199" s="187">
        <v>6750</v>
      </c>
      <c r="O199" s="187">
        <v>6480</v>
      </c>
      <c r="P199" s="187">
        <v>5218</v>
      </c>
      <c r="Q199" s="187">
        <v>4573</v>
      </c>
      <c r="R199" s="187">
        <v>3971</v>
      </c>
      <c r="S199" s="187">
        <v>2725</v>
      </c>
      <c r="T199" s="187">
        <v>1829</v>
      </c>
      <c r="U199" s="187">
        <v>940</v>
      </c>
      <c r="V199" s="187">
        <v>409</v>
      </c>
    </row>
    <row r="200" spans="1:22">
      <c r="A200" s="169" t="s">
        <v>136</v>
      </c>
      <c r="B200" s="165">
        <v>55789</v>
      </c>
      <c r="C200" s="165"/>
      <c r="D200" s="187">
        <v>2831</v>
      </c>
      <c r="E200" s="187">
        <v>3114</v>
      </c>
      <c r="F200" s="187">
        <v>3096</v>
      </c>
      <c r="G200" s="187">
        <v>3009</v>
      </c>
      <c r="H200" s="187">
        <v>2844</v>
      </c>
      <c r="I200" s="187">
        <v>2520</v>
      </c>
      <c r="J200" s="187">
        <v>2444</v>
      </c>
      <c r="K200" s="187">
        <v>2699</v>
      </c>
      <c r="L200" s="187">
        <v>3037</v>
      </c>
      <c r="M200" s="187">
        <v>4151</v>
      </c>
      <c r="N200" s="187">
        <v>4653</v>
      </c>
      <c r="O200" s="187">
        <v>4450</v>
      </c>
      <c r="P200" s="187">
        <v>4126</v>
      </c>
      <c r="Q200" s="187">
        <v>4092</v>
      </c>
      <c r="R200" s="187">
        <v>3597</v>
      </c>
      <c r="S200" s="187">
        <v>2381</v>
      </c>
      <c r="T200" s="187">
        <v>1564</v>
      </c>
      <c r="U200" s="187">
        <v>869</v>
      </c>
      <c r="V200" s="187">
        <v>312</v>
      </c>
    </row>
    <row r="201" spans="1:22">
      <c r="A201" s="169" t="s">
        <v>135</v>
      </c>
      <c r="B201" s="165">
        <v>11731</v>
      </c>
      <c r="C201" s="165"/>
      <c r="D201" s="187">
        <v>652</v>
      </c>
      <c r="E201" s="187">
        <v>727</v>
      </c>
      <c r="F201" s="187">
        <v>707</v>
      </c>
      <c r="G201" s="187">
        <v>653</v>
      </c>
      <c r="H201" s="187">
        <v>658</v>
      </c>
      <c r="I201" s="187">
        <v>689</v>
      </c>
      <c r="J201" s="187">
        <v>693</v>
      </c>
      <c r="K201" s="187">
        <v>690</v>
      </c>
      <c r="L201" s="187">
        <v>782</v>
      </c>
      <c r="M201" s="187">
        <v>806</v>
      </c>
      <c r="N201" s="187">
        <v>928</v>
      </c>
      <c r="O201" s="187">
        <v>846</v>
      </c>
      <c r="P201" s="187">
        <v>745</v>
      </c>
      <c r="Q201" s="187">
        <v>737</v>
      </c>
      <c r="R201" s="187">
        <v>603</v>
      </c>
      <c r="S201" s="187">
        <v>400</v>
      </c>
      <c r="T201" s="187">
        <v>250</v>
      </c>
      <c r="U201" s="187">
        <v>119</v>
      </c>
      <c r="V201" s="187">
        <v>46</v>
      </c>
    </row>
    <row r="202" spans="1:22">
      <c r="A202" s="169" t="s">
        <v>150</v>
      </c>
      <c r="B202" s="165">
        <v>53794</v>
      </c>
      <c r="C202" s="165"/>
      <c r="D202" s="187">
        <v>2690</v>
      </c>
      <c r="E202" s="187">
        <v>2926</v>
      </c>
      <c r="F202" s="187">
        <v>2847</v>
      </c>
      <c r="G202" s="187">
        <v>3066</v>
      </c>
      <c r="H202" s="187">
        <v>3017</v>
      </c>
      <c r="I202" s="187">
        <v>2765</v>
      </c>
      <c r="J202" s="187">
        <v>2544</v>
      </c>
      <c r="K202" s="187">
        <v>2694</v>
      </c>
      <c r="L202" s="187">
        <v>2890</v>
      </c>
      <c r="M202" s="187">
        <v>3640</v>
      </c>
      <c r="N202" s="187">
        <v>4164</v>
      </c>
      <c r="O202" s="187">
        <v>4179</v>
      </c>
      <c r="P202" s="187">
        <v>3864</v>
      </c>
      <c r="Q202" s="187">
        <v>3866</v>
      </c>
      <c r="R202" s="187">
        <v>3442</v>
      </c>
      <c r="S202" s="187">
        <v>2325</v>
      </c>
      <c r="T202" s="187">
        <v>1647</v>
      </c>
      <c r="U202" s="187">
        <v>836</v>
      </c>
      <c r="V202" s="187">
        <v>392</v>
      </c>
    </row>
    <row r="203" spans="1:22">
      <c r="A203" s="169" t="s">
        <v>151</v>
      </c>
      <c r="B203" s="165">
        <v>153751</v>
      </c>
      <c r="C203" s="165"/>
      <c r="D203" s="187">
        <v>8808</v>
      </c>
      <c r="E203" s="187">
        <v>9143</v>
      </c>
      <c r="F203" s="187">
        <v>8539</v>
      </c>
      <c r="G203" s="187">
        <v>8836</v>
      </c>
      <c r="H203" s="187">
        <v>9317</v>
      </c>
      <c r="I203" s="187">
        <v>8960</v>
      </c>
      <c r="J203" s="187">
        <v>8810</v>
      </c>
      <c r="K203" s="187">
        <v>9554</v>
      </c>
      <c r="L203" s="187">
        <v>9647</v>
      </c>
      <c r="M203" s="187">
        <v>11762</v>
      </c>
      <c r="N203" s="187">
        <v>12155</v>
      </c>
      <c r="O203" s="187">
        <v>11599</v>
      </c>
      <c r="P203" s="187">
        <v>10079</v>
      </c>
      <c r="Q203" s="187">
        <v>8713</v>
      </c>
      <c r="R203" s="187">
        <v>7310</v>
      </c>
      <c r="S203" s="187">
        <v>4923</v>
      </c>
      <c r="T203" s="187">
        <v>3311</v>
      </c>
      <c r="U203" s="187">
        <v>1642</v>
      </c>
      <c r="V203" s="187">
        <v>643</v>
      </c>
    </row>
    <row r="204" spans="1:22">
      <c r="A204" s="169" t="s">
        <v>131</v>
      </c>
      <c r="B204" s="165">
        <v>45246</v>
      </c>
      <c r="C204" s="165"/>
      <c r="D204" s="187">
        <v>2220</v>
      </c>
      <c r="E204" s="187">
        <v>2477</v>
      </c>
      <c r="F204" s="187">
        <v>2699</v>
      </c>
      <c r="G204" s="187">
        <v>2932</v>
      </c>
      <c r="H204" s="187">
        <v>3861</v>
      </c>
      <c r="I204" s="187">
        <v>3119</v>
      </c>
      <c r="J204" s="187">
        <v>2353</v>
      </c>
      <c r="K204" s="187">
        <v>2402</v>
      </c>
      <c r="L204" s="187">
        <v>2581</v>
      </c>
      <c r="M204" s="187">
        <v>3260</v>
      </c>
      <c r="N204" s="187">
        <v>3496</v>
      </c>
      <c r="O204" s="187">
        <v>3144</v>
      </c>
      <c r="P204" s="187">
        <v>2721</v>
      </c>
      <c r="Q204" s="187">
        <v>2531</v>
      </c>
      <c r="R204" s="187">
        <v>2144</v>
      </c>
      <c r="S204" s="187">
        <v>1517</v>
      </c>
      <c r="T204" s="187">
        <v>1066</v>
      </c>
      <c r="U204" s="187">
        <v>529</v>
      </c>
      <c r="V204" s="187">
        <v>194</v>
      </c>
    </row>
    <row r="205" spans="1:22">
      <c r="A205" s="169" t="s">
        <v>156</v>
      </c>
      <c r="B205" s="165">
        <v>42714</v>
      </c>
      <c r="C205" s="165"/>
      <c r="D205" s="187">
        <v>2423</v>
      </c>
      <c r="E205" s="187">
        <v>2719</v>
      </c>
      <c r="F205" s="187">
        <v>2474</v>
      </c>
      <c r="G205" s="187">
        <v>2340</v>
      </c>
      <c r="H205" s="187">
        <v>2772</v>
      </c>
      <c r="I205" s="187">
        <v>2851</v>
      </c>
      <c r="J205" s="187">
        <v>2775</v>
      </c>
      <c r="K205" s="187">
        <v>2464</v>
      </c>
      <c r="L205" s="187">
        <v>2372</v>
      </c>
      <c r="M205" s="187">
        <v>2956</v>
      </c>
      <c r="N205" s="187">
        <v>3455</v>
      </c>
      <c r="O205" s="187">
        <v>3266</v>
      </c>
      <c r="P205" s="187">
        <v>2819</v>
      </c>
      <c r="Q205" s="187">
        <v>2399</v>
      </c>
      <c r="R205" s="187">
        <v>1933</v>
      </c>
      <c r="S205" s="187">
        <v>1278</v>
      </c>
      <c r="T205" s="187">
        <v>843</v>
      </c>
      <c r="U205" s="187">
        <v>415</v>
      </c>
      <c r="V205" s="187">
        <v>160</v>
      </c>
    </row>
    <row r="206" spans="1:22">
      <c r="A206" s="169" t="s">
        <v>138</v>
      </c>
      <c r="B206" s="165">
        <v>88857</v>
      </c>
      <c r="C206" s="165"/>
      <c r="D206" s="187">
        <v>5386</v>
      </c>
      <c r="E206" s="187">
        <v>6123</v>
      </c>
      <c r="F206" s="187">
        <v>5659</v>
      </c>
      <c r="G206" s="187">
        <v>5171</v>
      </c>
      <c r="H206" s="187">
        <v>5521</v>
      </c>
      <c r="I206" s="187">
        <v>5393</v>
      </c>
      <c r="J206" s="187">
        <v>5750</v>
      </c>
      <c r="K206" s="187">
        <v>5674</v>
      </c>
      <c r="L206" s="187">
        <v>6009</v>
      </c>
      <c r="M206" s="187">
        <v>6969</v>
      </c>
      <c r="N206" s="187">
        <v>6906</v>
      </c>
      <c r="O206" s="187">
        <v>6189</v>
      </c>
      <c r="P206" s="187">
        <v>4819</v>
      </c>
      <c r="Q206" s="187">
        <v>4480</v>
      </c>
      <c r="R206" s="187">
        <v>3694</v>
      </c>
      <c r="S206" s="187">
        <v>2538</v>
      </c>
      <c r="T206" s="187">
        <v>1546</v>
      </c>
      <c r="U206" s="187">
        <v>726</v>
      </c>
      <c r="V206" s="187">
        <v>304</v>
      </c>
    </row>
    <row r="207" spans="1:22">
      <c r="A207" s="57" t="s">
        <v>241</v>
      </c>
      <c r="B207" s="58"/>
      <c r="C207" s="58"/>
      <c r="D207" s="298" t="s">
        <v>177</v>
      </c>
      <c r="E207" s="298"/>
      <c r="F207" s="298"/>
      <c r="G207" s="298"/>
      <c r="H207" s="298"/>
      <c r="I207" s="298"/>
      <c r="J207" s="298"/>
      <c r="K207" s="298"/>
      <c r="L207" s="298"/>
      <c r="M207" s="298"/>
      <c r="N207" s="298"/>
      <c r="O207" s="298"/>
      <c r="P207" s="298"/>
      <c r="Q207" s="298"/>
      <c r="R207" s="298"/>
      <c r="S207" s="298"/>
      <c r="T207" s="298"/>
      <c r="U207" s="298"/>
      <c r="V207" s="298"/>
    </row>
    <row r="208" spans="1:22">
      <c r="A208" s="59" t="s">
        <v>178</v>
      </c>
      <c r="B208" s="144" t="s">
        <v>179</v>
      </c>
      <c r="C208" s="60"/>
      <c r="D208" s="144" t="s">
        <v>180</v>
      </c>
      <c r="E208" s="144" t="s">
        <v>181</v>
      </c>
      <c r="F208" s="144" t="s">
        <v>182</v>
      </c>
      <c r="G208" s="144" t="s">
        <v>183</v>
      </c>
      <c r="H208" s="144" t="s">
        <v>184</v>
      </c>
      <c r="I208" s="144" t="s">
        <v>185</v>
      </c>
      <c r="J208" s="144" t="s">
        <v>186</v>
      </c>
      <c r="K208" s="144" t="s">
        <v>187</v>
      </c>
      <c r="L208" s="144" t="s">
        <v>188</v>
      </c>
      <c r="M208" s="144" t="s">
        <v>189</v>
      </c>
      <c r="N208" s="144" t="s">
        <v>190</v>
      </c>
      <c r="O208" s="144" t="s">
        <v>191</v>
      </c>
      <c r="P208" s="144" t="s">
        <v>192</v>
      </c>
      <c r="Q208" s="144" t="s">
        <v>193</v>
      </c>
      <c r="R208" s="144" t="s">
        <v>194</v>
      </c>
      <c r="S208" s="144" t="s">
        <v>195</v>
      </c>
      <c r="T208" s="144" t="s">
        <v>196</v>
      </c>
      <c r="U208" s="144" t="s">
        <v>197</v>
      </c>
      <c r="V208" s="144" t="s">
        <v>198</v>
      </c>
    </row>
    <row r="209" spans="1:22">
      <c r="A209" s="169" t="s">
        <v>132</v>
      </c>
      <c r="B209" s="165">
        <v>227560</v>
      </c>
      <c r="C209" s="165"/>
      <c r="D209" s="165">
        <v>11751</v>
      </c>
      <c r="E209" s="165">
        <v>11517</v>
      </c>
      <c r="F209" s="165">
        <v>9824</v>
      </c>
      <c r="G209" s="165">
        <v>10473</v>
      </c>
      <c r="H209" s="165">
        <v>18625</v>
      </c>
      <c r="I209" s="165">
        <v>23442</v>
      </c>
      <c r="J209" s="165">
        <v>20494</v>
      </c>
      <c r="K209" s="165">
        <v>17386</v>
      </c>
      <c r="L209" s="165">
        <v>13779</v>
      </c>
      <c r="M209" s="165">
        <v>14090</v>
      </c>
      <c r="N209" s="165">
        <v>14314</v>
      </c>
      <c r="O209" s="165">
        <v>13989</v>
      </c>
      <c r="P209" s="165">
        <v>12344</v>
      </c>
      <c r="Q209" s="165">
        <v>10483</v>
      </c>
      <c r="R209" s="165">
        <v>8814</v>
      </c>
      <c r="S209" s="165">
        <v>6468</v>
      </c>
      <c r="T209" s="165">
        <v>5088</v>
      </c>
      <c r="U209" s="165">
        <v>3122</v>
      </c>
      <c r="V209" s="165">
        <v>1557</v>
      </c>
    </row>
    <row r="210" spans="1:22">
      <c r="A210" s="169" t="s">
        <v>142</v>
      </c>
      <c r="B210" s="165">
        <v>261470</v>
      </c>
      <c r="C210" s="165"/>
      <c r="D210" s="165">
        <v>14564</v>
      </c>
      <c r="E210" s="165">
        <v>16216</v>
      </c>
      <c r="F210" s="165">
        <v>15372</v>
      </c>
      <c r="G210" s="165">
        <v>13752</v>
      </c>
      <c r="H210" s="165">
        <v>12689</v>
      </c>
      <c r="I210" s="165">
        <v>13249</v>
      </c>
      <c r="J210" s="165">
        <v>15249</v>
      </c>
      <c r="K210" s="165">
        <v>17134</v>
      </c>
      <c r="L210" s="165">
        <v>17051</v>
      </c>
      <c r="M210" s="165">
        <v>19913</v>
      </c>
      <c r="N210" s="165">
        <v>20421</v>
      </c>
      <c r="O210" s="165">
        <v>18943</v>
      </c>
      <c r="P210" s="165">
        <v>17118</v>
      </c>
      <c r="Q210" s="165">
        <v>15313</v>
      </c>
      <c r="R210" s="165">
        <v>13493</v>
      </c>
      <c r="S210" s="165">
        <v>9098</v>
      </c>
      <c r="T210" s="165">
        <v>6329</v>
      </c>
      <c r="U210" s="165">
        <v>3611</v>
      </c>
      <c r="V210" s="165">
        <v>1955</v>
      </c>
    </row>
    <row r="211" spans="1:22">
      <c r="A211" s="169" t="s">
        <v>144</v>
      </c>
      <c r="B211" s="165">
        <v>116040</v>
      </c>
      <c r="C211" s="165"/>
      <c r="D211" s="165">
        <v>5552</v>
      </c>
      <c r="E211" s="165">
        <v>6198</v>
      </c>
      <c r="F211" s="165">
        <v>6257</v>
      </c>
      <c r="G211" s="165">
        <v>6135</v>
      </c>
      <c r="H211" s="165">
        <v>6091</v>
      </c>
      <c r="I211" s="165">
        <v>5876</v>
      </c>
      <c r="J211" s="165">
        <v>6190</v>
      </c>
      <c r="K211" s="165">
        <v>6635</v>
      </c>
      <c r="L211" s="165">
        <v>6354</v>
      </c>
      <c r="M211" s="165">
        <v>8057</v>
      </c>
      <c r="N211" s="165">
        <v>8787</v>
      </c>
      <c r="O211" s="165">
        <v>8881</v>
      </c>
      <c r="P211" s="165">
        <v>7739</v>
      </c>
      <c r="Q211" s="165">
        <v>7748</v>
      </c>
      <c r="R211" s="165">
        <v>7367</v>
      </c>
      <c r="S211" s="165">
        <v>5020</v>
      </c>
      <c r="T211" s="165">
        <v>3692</v>
      </c>
      <c r="U211" s="165">
        <v>2210</v>
      </c>
      <c r="V211" s="165">
        <v>1251</v>
      </c>
    </row>
    <row r="212" spans="1:22">
      <c r="A212" s="169" t="s">
        <v>148</v>
      </c>
      <c r="B212" s="165">
        <v>86260</v>
      </c>
      <c r="C212" s="165"/>
      <c r="D212" s="165">
        <v>3610</v>
      </c>
      <c r="E212" s="165">
        <v>4256</v>
      </c>
      <c r="F212" s="165">
        <v>4337</v>
      </c>
      <c r="G212" s="165">
        <v>4365</v>
      </c>
      <c r="H212" s="165">
        <v>4832</v>
      </c>
      <c r="I212" s="165">
        <v>4173</v>
      </c>
      <c r="J212" s="165">
        <v>3824</v>
      </c>
      <c r="K212" s="165">
        <v>4251</v>
      </c>
      <c r="L212" s="165">
        <v>4560</v>
      </c>
      <c r="M212" s="165">
        <v>5744</v>
      </c>
      <c r="N212" s="165">
        <v>6895</v>
      </c>
      <c r="O212" s="165">
        <v>7001</v>
      </c>
      <c r="P212" s="165">
        <v>6452</v>
      </c>
      <c r="Q212" s="165">
        <v>6351</v>
      </c>
      <c r="R212" s="165">
        <v>5973</v>
      </c>
      <c r="S212" s="165">
        <v>4180</v>
      </c>
      <c r="T212" s="165">
        <v>2962</v>
      </c>
      <c r="U212" s="165">
        <v>1686</v>
      </c>
      <c r="V212" s="165">
        <v>808</v>
      </c>
    </row>
    <row r="213" spans="1:22">
      <c r="A213" s="169" t="s">
        <v>127</v>
      </c>
      <c r="B213" s="165">
        <v>518500</v>
      </c>
      <c r="C213" s="165"/>
      <c r="D213" s="165">
        <v>25309</v>
      </c>
      <c r="E213" s="165">
        <v>26334</v>
      </c>
      <c r="F213" s="165">
        <v>22777</v>
      </c>
      <c r="G213" s="165">
        <v>24496</v>
      </c>
      <c r="H213" s="165">
        <v>44660</v>
      </c>
      <c r="I213" s="165">
        <v>55449</v>
      </c>
      <c r="J213" s="165">
        <v>47941</v>
      </c>
      <c r="K213" s="165">
        <v>40325</v>
      </c>
      <c r="L213" s="165">
        <v>32879</v>
      </c>
      <c r="M213" s="165">
        <v>32231</v>
      </c>
      <c r="N213" s="165">
        <v>32249</v>
      </c>
      <c r="O213" s="165">
        <v>30171</v>
      </c>
      <c r="P213" s="165">
        <v>25619</v>
      </c>
      <c r="Q213" s="165">
        <v>22498</v>
      </c>
      <c r="R213" s="165">
        <v>19571</v>
      </c>
      <c r="S213" s="165">
        <v>13692</v>
      </c>
      <c r="T213" s="165">
        <v>11108</v>
      </c>
      <c r="U213" s="165">
        <v>7138</v>
      </c>
      <c r="V213" s="165">
        <v>4053</v>
      </c>
    </row>
    <row r="214" spans="1:22">
      <c r="A214" s="169" t="s">
        <v>153</v>
      </c>
      <c r="B214" s="165">
        <v>51400</v>
      </c>
      <c r="C214" s="165"/>
      <c r="D214" s="165">
        <v>2686</v>
      </c>
      <c r="E214" s="165">
        <v>2900</v>
      </c>
      <c r="F214" s="165">
        <v>2875</v>
      </c>
      <c r="G214" s="165">
        <v>2808</v>
      </c>
      <c r="H214" s="165">
        <v>2900</v>
      </c>
      <c r="I214" s="165">
        <v>2815</v>
      </c>
      <c r="J214" s="165">
        <v>2905</v>
      </c>
      <c r="K214" s="165">
        <v>2961</v>
      </c>
      <c r="L214" s="165">
        <v>3039</v>
      </c>
      <c r="M214" s="165">
        <v>3902</v>
      </c>
      <c r="N214" s="165">
        <v>4167</v>
      </c>
      <c r="O214" s="165">
        <v>3916</v>
      </c>
      <c r="P214" s="165">
        <v>3299</v>
      </c>
      <c r="Q214" s="165">
        <v>3183</v>
      </c>
      <c r="R214" s="165">
        <v>2882</v>
      </c>
      <c r="S214" s="165">
        <v>1888</v>
      </c>
      <c r="T214" s="165">
        <v>1273</v>
      </c>
      <c r="U214" s="165">
        <v>668</v>
      </c>
      <c r="V214" s="165">
        <v>333</v>
      </c>
    </row>
    <row r="215" spans="1:22">
      <c r="A215" s="169" t="s">
        <v>147</v>
      </c>
      <c r="B215" s="165">
        <v>148790</v>
      </c>
      <c r="C215" s="165"/>
      <c r="D215" s="165">
        <v>6488</v>
      </c>
      <c r="E215" s="165">
        <v>7566</v>
      </c>
      <c r="F215" s="165">
        <v>7859</v>
      </c>
      <c r="G215" s="165">
        <v>7245</v>
      </c>
      <c r="H215" s="165">
        <v>7610</v>
      </c>
      <c r="I215" s="165">
        <v>7370</v>
      </c>
      <c r="J215" s="165">
        <v>7506</v>
      </c>
      <c r="K215" s="165">
        <v>7267</v>
      </c>
      <c r="L215" s="165">
        <v>7240</v>
      </c>
      <c r="M215" s="165">
        <v>9898</v>
      </c>
      <c r="N215" s="165">
        <v>11875</v>
      </c>
      <c r="O215" s="165">
        <v>11953</v>
      </c>
      <c r="P215" s="165">
        <v>11034</v>
      </c>
      <c r="Q215" s="165">
        <v>10830</v>
      </c>
      <c r="R215" s="165">
        <v>10011</v>
      </c>
      <c r="S215" s="165">
        <v>7334</v>
      </c>
      <c r="T215" s="165">
        <v>5226</v>
      </c>
      <c r="U215" s="165">
        <v>3021</v>
      </c>
      <c r="V215" s="165">
        <v>1457</v>
      </c>
    </row>
    <row r="216" spans="1:22">
      <c r="A216" s="169" t="s">
        <v>145</v>
      </c>
      <c r="B216" s="165">
        <v>148750</v>
      </c>
      <c r="C216" s="165"/>
      <c r="D216" s="165">
        <v>7510</v>
      </c>
      <c r="E216" s="165">
        <v>8005</v>
      </c>
      <c r="F216" s="165">
        <v>7157</v>
      </c>
      <c r="G216" s="165">
        <v>8401</v>
      </c>
      <c r="H216" s="165">
        <v>13578</v>
      </c>
      <c r="I216" s="165">
        <v>14335</v>
      </c>
      <c r="J216" s="165">
        <v>11419</v>
      </c>
      <c r="K216" s="165">
        <v>9096</v>
      </c>
      <c r="L216" s="165">
        <v>7386</v>
      </c>
      <c r="M216" s="165">
        <v>8500</v>
      </c>
      <c r="N216" s="165">
        <v>9434</v>
      </c>
      <c r="O216" s="165">
        <v>9713</v>
      </c>
      <c r="P216" s="165">
        <v>8229</v>
      </c>
      <c r="Q216" s="165">
        <v>7101</v>
      </c>
      <c r="R216" s="165">
        <v>6658</v>
      </c>
      <c r="S216" s="165">
        <v>4759</v>
      </c>
      <c r="T216" s="165">
        <v>3912</v>
      </c>
      <c r="U216" s="165">
        <v>2369</v>
      </c>
      <c r="V216" s="165">
        <v>1188</v>
      </c>
    </row>
    <row r="217" spans="1:22">
      <c r="A217" s="169" t="s">
        <v>146</v>
      </c>
      <c r="B217" s="165">
        <v>121840</v>
      </c>
      <c r="C217" s="165"/>
      <c r="D217" s="165">
        <v>6349</v>
      </c>
      <c r="E217" s="165">
        <v>6966</v>
      </c>
      <c r="F217" s="165">
        <v>6578</v>
      </c>
      <c r="G217" s="165">
        <v>6330</v>
      </c>
      <c r="H217" s="165">
        <v>6954</v>
      </c>
      <c r="I217" s="165">
        <v>7223</v>
      </c>
      <c r="J217" s="165">
        <v>7237</v>
      </c>
      <c r="K217" s="165">
        <v>7122</v>
      </c>
      <c r="L217" s="165">
        <v>6842</v>
      </c>
      <c r="M217" s="165">
        <v>8863</v>
      </c>
      <c r="N217" s="165">
        <v>9806</v>
      </c>
      <c r="O217" s="165">
        <v>9058</v>
      </c>
      <c r="P217" s="165">
        <v>7959</v>
      </c>
      <c r="Q217" s="165">
        <v>7393</v>
      </c>
      <c r="R217" s="165">
        <v>6778</v>
      </c>
      <c r="S217" s="165">
        <v>4553</v>
      </c>
      <c r="T217" s="165">
        <v>3245</v>
      </c>
      <c r="U217" s="165">
        <v>1696</v>
      </c>
      <c r="V217" s="165">
        <v>888</v>
      </c>
    </row>
    <row r="218" spans="1:22">
      <c r="A218" s="169" t="s">
        <v>152</v>
      </c>
      <c r="B218" s="165">
        <v>108330</v>
      </c>
      <c r="C218" s="165"/>
      <c r="D218" s="165">
        <v>5619</v>
      </c>
      <c r="E218" s="165">
        <v>6273</v>
      </c>
      <c r="F218" s="165">
        <v>6173</v>
      </c>
      <c r="G218" s="165">
        <v>5893</v>
      </c>
      <c r="H218" s="165">
        <v>5846</v>
      </c>
      <c r="I218" s="165">
        <v>5616</v>
      </c>
      <c r="J218" s="165">
        <v>5124</v>
      </c>
      <c r="K218" s="165">
        <v>5841</v>
      </c>
      <c r="L218" s="165">
        <v>6033</v>
      </c>
      <c r="M218" s="165">
        <v>7647</v>
      </c>
      <c r="N218" s="165">
        <v>8404</v>
      </c>
      <c r="O218" s="165">
        <v>8427</v>
      </c>
      <c r="P218" s="165">
        <v>7367</v>
      </c>
      <c r="Q218" s="165">
        <v>6580</v>
      </c>
      <c r="R218" s="165">
        <v>6075</v>
      </c>
      <c r="S218" s="165">
        <v>4536</v>
      </c>
      <c r="T218" s="165">
        <v>3673</v>
      </c>
      <c r="U218" s="165">
        <v>2121</v>
      </c>
      <c r="V218" s="165">
        <v>1082</v>
      </c>
    </row>
    <row r="219" spans="1:22">
      <c r="A219" s="169" t="s">
        <v>133</v>
      </c>
      <c r="B219" s="165">
        <v>105790</v>
      </c>
      <c r="C219" s="165"/>
      <c r="D219" s="165">
        <v>5651</v>
      </c>
      <c r="E219" s="165">
        <v>6408</v>
      </c>
      <c r="F219" s="165">
        <v>6273</v>
      </c>
      <c r="G219" s="165">
        <v>5418</v>
      </c>
      <c r="H219" s="165">
        <v>5692</v>
      </c>
      <c r="I219" s="165">
        <v>5815</v>
      </c>
      <c r="J219" s="165">
        <v>5638</v>
      </c>
      <c r="K219" s="165">
        <v>6236</v>
      </c>
      <c r="L219" s="165">
        <v>6414</v>
      </c>
      <c r="M219" s="165">
        <v>7780</v>
      </c>
      <c r="N219" s="165">
        <v>8359</v>
      </c>
      <c r="O219" s="165">
        <v>8064</v>
      </c>
      <c r="P219" s="165">
        <v>6872</v>
      </c>
      <c r="Q219" s="165">
        <v>5969</v>
      </c>
      <c r="R219" s="165">
        <v>5764</v>
      </c>
      <c r="S219" s="165">
        <v>3960</v>
      </c>
      <c r="T219" s="165">
        <v>2938</v>
      </c>
      <c r="U219" s="165">
        <v>1709</v>
      </c>
      <c r="V219" s="165">
        <v>830</v>
      </c>
    </row>
    <row r="220" spans="1:22">
      <c r="A220" s="169" t="s">
        <v>140</v>
      </c>
      <c r="B220" s="165">
        <v>95170</v>
      </c>
      <c r="C220" s="165"/>
      <c r="D220" s="165">
        <v>5185</v>
      </c>
      <c r="E220" s="165">
        <v>6502</v>
      </c>
      <c r="F220" s="165">
        <v>6476</v>
      </c>
      <c r="G220" s="165">
        <v>5671</v>
      </c>
      <c r="H220" s="165">
        <v>5196</v>
      </c>
      <c r="I220" s="165">
        <v>4604</v>
      </c>
      <c r="J220" s="165">
        <v>4330</v>
      </c>
      <c r="K220" s="165">
        <v>5338</v>
      </c>
      <c r="L220" s="165">
        <v>5982</v>
      </c>
      <c r="M220" s="165">
        <v>6874</v>
      </c>
      <c r="N220" s="165">
        <v>7262</v>
      </c>
      <c r="O220" s="165">
        <v>6822</v>
      </c>
      <c r="P220" s="165">
        <v>6031</v>
      </c>
      <c r="Q220" s="165">
        <v>5155</v>
      </c>
      <c r="R220" s="165">
        <v>4755</v>
      </c>
      <c r="S220" s="165">
        <v>3463</v>
      </c>
      <c r="T220" s="165">
        <v>2815</v>
      </c>
      <c r="U220" s="165">
        <v>1743</v>
      </c>
      <c r="V220" s="165">
        <v>966</v>
      </c>
    </row>
    <row r="221" spans="1:22">
      <c r="A221" s="169" t="s">
        <v>137</v>
      </c>
      <c r="B221" s="165">
        <v>160340</v>
      </c>
      <c r="C221" s="165"/>
      <c r="D221" s="165">
        <v>8175</v>
      </c>
      <c r="E221" s="165">
        <v>9345</v>
      </c>
      <c r="F221" s="165">
        <v>9026</v>
      </c>
      <c r="G221" s="165">
        <v>8461</v>
      </c>
      <c r="H221" s="165">
        <v>8926</v>
      </c>
      <c r="I221" s="165">
        <v>9415</v>
      </c>
      <c r="J221" s="165">
        <v>9819</v>
      </c>
      <c r="K221" s="165">
        <v>10414</v>
      </c>
      <c r="L221" s="165">
        <v>10402</v>
      </c>
      <c r="M221" s="165">
        <v>12330</v>
      </c>
      <c r="N221" s="165">
        <v>12785</v>
      </c>
      <c r="O221" s="165">
        <v>11509</v>
      </c>
      <c r="P221" s="165">
        <v>9727</v>
      </c>
      <c r="Q221" s="165">
        <v>9025</v>
      </c>
      <c r="R221" s="165">
        <v>8024</v>
      </c>
      <c r="S221" s="165">
        <v>5630</v>
      </c>
      <c r="T221" s="165">
        <v>4053</v>
      </c>
      <c r="U221" s="165">
        <v>2179</v>
      </c>
      <c r="V221" s="165">
        <v>1095</v>
      </c>
    </row>
    <row r="222" spans="1:22">
      <c r="A222" s="169" t="s">
        <v>141</v>
      </c>
      <c r="B222" s="165">
        <v>371910</v>
      </c>
      <c r="C222" s="165"/>
      <c r="D222" s="165">
        <v>18956</v>
      </c>
      <c r="E222" s="165">
        <v>21372</v>
      </c>
      <c r="F222" s="165">
        <v>20356</v>
      </c>
      <c r="G222" s="165">
        <v>20297</v>
      </c>
      <c r="H222" s="165">
        <v>23933</v>
      </c>
      <c r="I222" s="165">
        <v>22193</v>
      </c>
      <c r="J222" s="165">
        <v>21114</v>
      </c>
      <c r="K222" s="165">
        <v>22099</v>
      </c>
      <c r="L222" s="165">
        <v>21336</v>
      </c>
      <c r="M222" s="165">
        <v>25932</v>
      </c>
      <c r="N222" s="165">
        <v>28128</v>
      </c>
      <c r="O222" s="165">
        <v>26819</v>
      </c>
      <c r="P222" s="165">
        <v>23785</v>
      </c>
      <c r="Q222" s="165">
        <v>21963</v>
      </c>
      <c r="R222" s="165">
        <v>20873</v>
      </c>
      <c r="S222" s="165">
        <v>14045</v>
      </c>
      <c r="T222" s="165">
        <v>9995</v>
      </c>
      <c r="U222" s="165">
        <v>5681</v>
      </c>
      <c r="V222" s="165">
        <v>3033</v>
      </c>
    </row>
    <row r="223" spans="1:22">
      <c r="A223" s="169" t="s">
        <v>143</v>
      </c>
      <c r="B223" s="165">
        <v>626410</v>
      </c>
      <c r="C223" s="165"/>
      <c r="D223" s="165">
        <v>33646</v>
      </c>
      <c r="E223" s="165">
        <v>32848</v>
      </c>
      <c r="F223" s="165">
        <v>28128</v>
      </c>
      <c r="G223" s="165">
        <v>31575</v>
      </c>
      <c r="H223" s="165">
        <v>53396</v>
      </c>
      <c r="I223" s="165">
        <v>68913</v>
      </c>
      <c r="J223" s="165">
        <v>58230</v>
      </c>
      <c r="K223" s="165">
        <v>47631</v>
      </c>
      <c r="L223" s="165">
        <v>36324</v>
      </c>
      <c r="M223" s="165">
        <v>39044</v>
      </c>
      <c r="N223" s="165">
        <v>41307</v>
      </c>
      <c r="O223" s="165">
        <v>39157</v>
      </c>
      <c r="P223" s="165">
        <v>31946</v>
      </c>
      <c r="Q223" s="165">
        <v>24866</v>
      </c>
      <c r="R223" s="165">
        <v>20937</v>
      </c>
      <c r="S223" s="165">
        <v>15457</v>
      </c>
      <c r="T223" s="165">
        <v>12038</v>
      </c>
      <c r="U223" s="165">
        <v>7182</v>
      </c>
      <c r="V223" s="165">
        <v>3785</v>
      </c>
    </row>
    <row r="224" spans="1:22">
      <c r="A224" s="169" t="s">
        <v>134</v>
      </c>
      <c r="B224" s="165">
        <v>235540</v>
      </c>
      <c r="C224" s="165"/>
      <c r="D224" s="165">
        <v>11176</v>
      </c>
      <c r="E224" s="165">
        <v>12641</v>
      </c>
      <c r="F224" s="165">
        <v>13025</v>
      </c>
      <c r="G224" s="165">
        <v>12389</v>
      </c>
      <c r="H224" s="165">
        <v>11797</v>
      </c>
      <c r="I224" s="165">
        <v>12135</v>
      </c>
      <c r="J224" s="165">
        <v>13501</v>
      </c>
      <c r="K224" s="165">
        <v>13815</v>
      </c>
      <c r="L224" s="165">
        <v>13183</v>
      </c>
      <c r="M224" s="165">
        <v>16284</v>
      </c>
      <c r="N224" s="165">
        <v>18878</v>
      </c>
      <c r="O224" s="165">
        <v>18098</v>
      </c>
      <c r="P224" s="165">
        <v>16622</v>
      </c>
      <c r="Q224" s="165">
        <v>15524</v>
      </c>
      <c r="R224" s="165">
        <v>13868</v>
      </c>
      <c r="S224" s="165">
        <v>9685</v>
      </c>
      <c r="T224" s="165">
        <v>6805</v>
      </c>
      <c r="U224" s="165">
        <v>4052</v>
      </c>
      <c r="V224" s="165">
        <v>2062</v>
      </c>
    </row>
    <row r="225" spans="1:22">
      <c r="A225" s="169" t="s">
        <v>155</v>
      </c>
      <c r="B225" s="165">
        <v>78150</v>
      </c>
      <c r="C225" s="165"/>
      <c r="D225" s="165">
        <v>3579</v>
      </c>
      <c r="E225" s="165">
        <v>4081</v>
      </c>
      <c r="F225" s="165">
        <v>4183</v>
      </c>
      <c r="G225" s="165">
        <v>4063</v>
      </c>
      <c r="H225" s="165">
        <v>4502</v>
      </c>
      <c r="I225" s="165">
        <v>4664</v>
      </c>
      <c r="J225" s="165">
        <v>4414</v>
      </c>
      <c r="K225" s="165">
        <v>4464</v>
      </c>
      <c r="L225" s="165">
        <v>4186</v>
      </c>
      <c r="M225" s="165">
        <v>5285</v>
      </c>
      <c r="N225" s="165">
        <v>6478</v>
      </c>
      <c r="O225" s="165">
        <v>6585</v>
      </c>
      <c r="P225" s="165">
        <v>5284</v>
      </c>
      <c r="Q225" s="165">
        <v>4760</v>
      </c>
      <c r="R225" s="165">
        <v>4227</v>
      </c>
      <c r="S225" s="165">
        <v>3051</v>
      </c>
      <c r="T225" s="165">
        <v>2267</v>
      </c>
      <c r="U225" s="165">
        <v>1377</v>
      </c>
      <c r="V225" s="165">
        <v>700</v>
      </c>
    </row>
    <row r="226" spans="1:22">
      <c r="A226" s="169" t="s">
        <v>129</v>
      </c>
      <c r="B226" s="165">
        <v>91340</v>
      </c>
      <c r="C226" s="165"/>
      <c r="D226" s="165">
        <v>5821</v>
      </c>
      <c r="E226" s="165">
        <v>5680</v>
      </c>
      <c r="F226" s="165">
        <v>5142</v>
      </c>
      <c r="G226" s="165">
        <v>4831</v>
      </c>
      <c r="H226" s="165">
        <v>4848</v>
      </c>
      <c r="I226" s="165">
        <v>5522</v>
      </c>
      <c r="J226" s="165">
        <v>5816</v>
      </c>
      <c r="K226" s="165">
        <v>6145</v>
      </c>
      <c r="L226" s="165">
        <v>5506</v>
      </c>
      <c r="M226" s="165">
        <v>6321</v>
      </c>
      <c r="N226" s="165">
        <v>6654</v>
      </c>
      <c r="O226" s="165">
        <v>6422</v>
      </c>
      <c r="P226" s="165">
        <v>5603</v>
      </c>
      <c r="Q226" s="165">
        <v>5173</v>
      </c>
      <c r="R226" s="165">
        <v>4767</v>
      </c>
      <c r="S226" s="165">
        <v>3089</v>
      </c>
      <c r="T226" s="165">
        <v>2223</v>
      </c>
      <c r="U226" s="165">
        <v>1208</v>
      </c>
      <c r="V226" s="165">
        <v>569</v>
      </c>
    </row>
    <row r="227" spans="1:22">
      <c r="A227" s="169" t="s">
        <v>126</v>
      </c>
      <c r="B227" s="165">
        <v>95520</v>
      </c>
      <c r="C227" s="165"/>
      <c r="D227" s="165">
        <v>4522</v>
      </c>
      <c r="E227" s="165">
        <v>5228</v>
      </c>
      <c r="F227" s="165">
        <v>5357</v>
      </c>
      <c r="G227" s="165">
        <v>5232</v>
      </c>
      <c r="H227" s="165">
        <v>5219</v>
      </c>
      <c r="I227" s="165">
        <v>5349</v>
      </c>
      <c r="J227" s="165">
        <v>5628</v>
      </c>
      <c r="K227" s="165">
        <v>5527</v>
      </c>
      <c r="L227" s="165">
        <v>5485</v>
      </c>
      <c r="M227" s="165">
        <v>6966</v>
      </c>
      <c r="N227" s="165">
        <v>7305</v>
      </c>
      <c r="O227" s="165">
        <v>6948</v>
      </c>
      <c r="P227" s="165">
        <v>6331</v>
      </c>
      <c r="Q227" s="165">
        <v>5825</v>
      </c>
      <c r="R227" s="165">
        <v>5414</v>
      </c>
      <c r="S227" s="165">
        <v>3835</v>
      </c>
      <c r="T227" s="165">
        <v>2815</v>
      </c>
      <c r="U227" s="165">
        <v>1665</v>
      </c>
      <c r="V227" s="165">
        <v>869</v>
      </c>
    </row>
    <row r="228" spans="1:22">
      <c r="A228" s="169" t="s">
        <v>128</v>
      </c>
      <c r="B228" s="165">
        <v>26830</v>
      </c>
      <c r="C228" s="165"/>
      <c r="D228" s="165">
        <v>1199</v>
      </c>
      <c r="E228" s="165">
        <v>1348</v>
      </c>
      <c r="F228" s="165">
        <v>1494</v>
      </c>
      <c r="G228" s="165">
        <v>1264</v>
      </c>
      <c r="H228" s="165">
        <v>1180</v>
      </c>
      <c r="I228" s="165">
        <v>1134</v>
      </c>
      <c r="J228" s="165">
        <v>1293</v>
      </c>
      <c r="K228" s="165">
        <v>1424</v>
      </c>
      <c r="L228" s="165">
        <v>1562</v>
      </c>
      <c r="M228" s="165">
        <v>1944</v>
      </c>
      <c r="N228" s="165">
        <v>2112</v>
      </c>
      <c r="O228" s="165">
        <v>2116</v>
      </c>
      <c r="P228" s="165">
        <v>1935</v>
      </c>
      <c r="Q228" s="165">
        <v>1948</v>
      </c>
      <c r="R228" s="165">
        <v>1717</v>
      </c>
      <c r="S228" s="165">
        <v>1324</v>
      </c>
      <c r="T228" s="165">
        <v>940</v>
      </c>
      <c r="U228" s="165">
        <v>566</v>
      </c>
      <c r="V228" s="165">
        <v>330</v>
      </c>
    </row>
    <row r="229" spans="1:22">
      <c r="A229" s="169" t="s">
        <v>154</v>
      </c>
      <c r="B229" s="165">
        <v>135280</v>
      </c>
      <c r="C229" s="165"/>
      <c r="D229" s="165">
        <v>6442</v>
      </c>
      <c r="E229" s="165">
        <v>7358</v>
      </c>
      <c r="F229" s="165">
        <v>7520</v>
      </c>
      <c r="G229" s="165">
        <v>7261</v>
      </c>
      <c r="H229" s="165">
        <v>8075</v>
      </c>
      <c r="I229" s="165">
        <v>7452</v>
      </c>
      <c r="J229" s="165">
        <v>7015</v>
      </c>
      <c r="K229" s="165">
        <v>6970</v>
      </c>
      <c r="L229" s="165">
        <v>7221</v>
      </c>
      <c r="M229" s="165">
        <v>9421</v>
      </c>
      <c r="N229" s="165">
        <v>10625</v>
      </c>
      <c r="O229" s="165">
        <v>10407</v>
      </c>
      <c r="P229" s="165">
        <v>9439</v>
      </c>
      <c r="Q229" s="165">
        <v>8811</v>
      </c>
      <c r="R229" s="165">
        <v>8282</v>
      </c>
      <c r="S229" s="165">
        <v>5819</v>
      </c>
      <c r="T229" s="165">
        <v>3842</v>
      </c>
      <c r="U229" s="165">
        <v>2193</v>
      </c>
      <c r="V229" s="165">
        <v>1127</v>
      </c>
    </row>
    <row r="230" spans="1:22">
      <c r="A230" s="169" t="s">
        <v>149</v>
      </c>
      <c r="B230" s="165">
        <v>340180</v>
      </c>
      <c r="C230" s="165"/>
      <c r="D230" s="165">
        <v>18329</v>
      </c>
      <c r="E230" s="165">
        <v>20278</v>
      </c>
      <c r="F230" s="165">
        <v>20444</v>
      </c>
      <c r="G230" s="165">
        <v>19546</v>
      </c>
      <c r="H230" s="165">
        <v>20572</v>
      </c>
      <c r="I230" s="165">
        <v>20985</v>
      </c>
      <c r="J230" s="165">
        <v>21571</v>
      </c>
      <c r="K230" s="165">
        <v>22661</v>
      </c>
      <c r="L230" s="165">
        <v>21105</v>
      </c>
      <c r="M230" s="165">
        <v>24993</v>
      </c>
      <c r="N230" s="165">
        <v>26727</v>
      </c>
      <c r="O230" s="165">
        <v>24279</v>
      </c>
      <c r="P230" s="165">
        <v>20686</v>
      </c>
      <c r="Q230" s="165">
        <v>17974</v>
      </c>
      <c r="R230" s="165">
        <v>15456</v>
      </c>
      <c r="S230" s="165">
        <v>11108</v>
      </c>
      <c r="T230" s="165">
        <v>7705</v>
      </c>
      <c r="U230" s="165">
        <v>4035</v>
      </c>
      <c r="V230" s="165">
        <v>1726</v>
      </c>
    </row>
    <row r="231" spans="1:22">
      <c r="A231" s="169" t="s">
        <v>125</v>
      </c>
      <c r="B231" s="165">
        <v>22190</v>
      </c>
      <c r="C231" s="165"/>
      <c r="D231" s="165">
        <v>966</v>
      </c>
      <c r="E231" s="165">
        <v>1156</v>
      </c>
      <c r="F231" s="165">
        <v>1202</v>
      </c>
      <c r="G231" s="165">
        <v>1066</v>
      </c>
      <c r="H231" s="165">
        <v>1051</v>
      </c>
      <c r="I231" s="165">
        <v>1215</v>
      </c>
      <c r="J231" s="165">
        <v>1239</v>
      </c>
      <c r="K231" s="165">
        <v>1217</v>
      </c>
      <c r="L231" s="165">
        <v>1176</v>
      </c>
      <c r="M231" s="165">
        <v>1523</v>
      </c>
      <c r="N231" s="165">
        <v>1822</v>
      </c>
      <c r="O231" s="165">
        <v>1750</v>
      </c>
      <c r="P231" s="165">
        <v>1573</v>
      </c>
      <c r="Q231" s="165">
        <v>1524</v>
      </c>
      <c r="R231" s="165">
        <v>1365</v>
      </c>
      <c r="S231" s="165">
        <v>1055</v>
      </c>
      <c r="T231" s="165">
        <v>704</v>
      </c>
      <c r="U231" s="165">
        <v>387</v>
      </c>
      <c r="V231" s="165">
        <v>199</v>
      </c>
    </row>
    <row r="232" spans="1:22">
      <c r="A232" s="169" t="s">
        <v>130</v>
      </c>
      <c r="B232" s="165">
        <v>151290</v>
      </c>
      <c r="C232" s="165"/>
      <c r="D232" s="165">
        <v>6897</v>
      </c>
      <c r="E232" s="165">
        <v>7956</v>
      </c>
      <c r="F232" s="165">
        <v>7954</v>
      </c>
      <c r="G232" s="165">
        <v>8043</v>
      </c>
      <c r="H232" s="165">
        <v>7710</v>
      </c>
      <c r="I232" s="165">
        <v>8235</v>
      </c>
      <c r="J232" s="165">
        <v>8534</v>
      </c>
      <c r="K232" s="165">
        <v>8677</v>
      </c>
      <c r="L232" s="165">
        <v>8185</v>
      </c>
      <c r="M232" s="165">
        <v>10320</v>
      </c>
      <c r="N232" s="165">
        <v>12014</v>
      </c>
      <c r="O232" s="165">
        <v>11289</v>
      </c>
      <c r="P232" s="165">
        <v>10277</v>
      </c>
      <c r="Q232" s="165">
        <v>9914</v>
      </c>
      <c r="R232" s="165">
        <v>9023</v>
      </c>
      <c r="S232" s="165">
        <v>6638</v>
      </c>
      <c r="T232" s="165">
        <v>4845</v>
      </c>
      <c r="U232" s="165">
        <v>3054</v>
      </c>
      <c r="V232" s="165">
        <v>1725</v>
      </c>
    </row>
    <row r="233" spans="1:22">
      <c r="A233" s="169" t="s">
        <v>139</v>
      </c>
      <c r="B233" s="165">
        <v>177790</v>
      </c>
      <c r="C233" s="165"/>
      <c r="D233" s="165">
        <v>9022</v>
      </c>
      <c r="E233" s="165">
        <v>9767</v>
      </c>
      <c r="F233" s="165">
        <v>9585</v>
      </c>
      <c r="G233" s="165">
        <v>9325</v>
      </c>
      <c r="H233" s="165">
        <v>10688</v>
      </c>
      <c r="I233" s="165">
        <v>11725</v>
      </c>
      <c r="J233" s="165">
        <v>11515</v>
      </c>
      <c r="K233" s="165">
        <v>11348</v>
      </c>
      <c r="L233" s="165">
        <v>10007</v>
      </c>
      <c r="M233" s="165">
        <v>12564</v>
      </c>
      <c r="N233" s="165">
        <v>14169</v>
      </c>
      <c r="O233" s="165">
        <v>13499</v>
      </c>
      <c r="P233" s="165">
        <v>11288</v>
      </c>
      <c r="Q233" s="165">
        <v>9663</v>
      </c>
      <c r="R233" s="165">
        <v>8783</v>
      </c>
      <c r="S233" s="165">
        <v>6190</v>
      </c>
      <c r="T233" s="165">
        <v>4729</v>
      </c>
      <c r="U233" s="165">
        <v>2603</v>
      </c>
      <c r="V233" s="165">
        <v>1320</v>
      </c>
    </row>
    <row r="234" spans="1:22">
      <c r="A234" s="169" t="s">
        <v>136</v>
      </c>
      <c r="B234" s="165">
        <v>115270</v>
      </c>
      <c r="C234" s="165"/>
      <c r="D234" s="165">
        <v>5486</v>
      </c>
      <c r="E234" s="165">
        <v>6205</v>
      </c>
      <c r="F234" s="165">
        <v>6213</v>
      </c>
      <c r="G234" s="165">
        <v>5827</v>
      </c>
      <c r="H234" s="165">
        <v>5553</v>
      </c>
      <c r="I234" s="165">
        <v>5178</v>
      </c>
      <c r="J234" s="165">
        <v>5315</v>
      </c>
      <c r="K234" s="165">
        <v>5792</v>
      </c>
      <c r="L234" s="165">
        <v>6040</v>
      </c>
      <c r="M234" s="165">
        <v>8320</v>
      </c>
      <c r="N234" s="165">
        <v>9408</v>
      </c>
      <c r="O234" s="165">
        <v>9291</v>
      </c>
      <c r="P234" s="165">
        <v>8539</v>
      </c>
      <c r="Q234" s="165">
        <v>8078</v>
      </c>
      <c r="R234" s="165">
        <v>7785</v>
      </c>
      <c r="S234" s="165">
        <v>5298</v>
      </c>
      <c r="T234" s="165">
        <v>3741</v>
      </c>
      <c r="U234" s="165">
        <v>2177</v>
      </c>
      <c r="V234" s="165">
        <v>1024</v>
      </c>
    </row>
    <row r="235" spans="1:22">
      <c r="A235" s="169" t="s">
        <v>135</v>
      </c>
      <c r="B235" s="165">
        <v>22990</v>
      </c>
      <c r="C235" s="165"/>
      <c r="D235" s="165">
        <v>1195</v>
      </c>
      <c r="E235" s="165">
        <v>1405</v>
      </c>
      <c r="F235" s="165">
        <v>1343</v>
      </c>
      <c r="G235" s="165">
        <v>1241</v>
      </c>
      <c r="H235" s="165">
        <v>1204</v>
      </c>
      <c r="I235" s="165">
        <v>1287</v>
      </c>
      <c r="J235" s="165">
        <v>1388</v>
      </c>
      <c r="K235" s="165">
        <v>1381</v>
      </c>
      <c r="L235" s="165">
        <v>1400</v>
      </c>
      <c r="M235" s="165">
        <v>1637</v>
      </c>
      <c r="N235" s="165">
        <v>1758</v>
      </c>
      <c r="O235" s="165">
        <v>1657</v>
      </c>
      <c r="P235" s="165">
        <v>1539</v>
      </c>
      <c r="Q235" s="165">
        <v>1387</v>
      </c>
      <c r="R235" s="165">
        <v>1202</v>
      </c>
      <c r="S235" s="165">
        <v>900</v>
      </c>
      <c r="T235" s="165">
        <v>592</v>
      </c>
      <c r="U235" s="165">
        <v>312</v>
      </c>
      <c r="V235" s="165">
        <v>162</v>
      </c>
    </row>
    <row r="236" spans="1:22">
      <c r="A236" s="169" t="s">
        <v>150</v>
      </c>
      <c r="B236" s="165">
        <v>112550</v>
      </c>
      <c r="C236" s="165"/>
      <c r="D236" s="165">
        <v>5097</v>
      </c>
      <c r="E236" s="165">
        <v>5698</v>
      </c>
      <c r="F236" s="165">
        <v>5750</v>
      </c>
      <c r="G236" s="165">
        <v>5633</v>
      </c>
      <c r="H236" s="165">
        <v>5972</v>
      </c>
      <c r="I236" s="165">
        <v>5531</v>
      </c>
      <c r="J236" s="165">
        <v>5562</v>
      </c>
      <c r="K236" s="165">
        <v>5781</v>
      </c>
      <c r="L236" s="165">
        <v>5834</v>
      </c>
      <c r="M236" s="165">
        <v>7589</v>
      </c>
      <c r="N236" s="165">
        <v>8758</v>
      </c>
      <c r="O236" s="165">
        <v>8858</v>
      </c>
      <c r="P236" s="165">
        <v>8301</v>
      </c>
      <c r="Q236" s="165">
        <v>7926</v>
      </c>
      <c r="R236" s="165">
        <v>7508</v>
      </c>
      <c r="S236" s="165">
        <v>5292</v>
      </c>
      <c r="T236" s="165">
        <v>3931</v>
      </c>
      <c r="U236" s="165">
        <v>2281</v>
      </c>
      <c r="V236" s="165">
        <v>1248</v>
      </c>
    </row>
    <row r="237" spans="1:22">
      <c r="A237" s="169" t="s">
        <v>151</v>
      </c>
      <c r="B237" s="165">
        <v>319020</v>
      </c>
      <c r="C237" s="165"/>
      <c r="D237" s="165">
        <v>16803</v>
      </c>
      <c r="E237" s="165">
        <v>17865</v>
      </c>
      <c r="F237" s="165">
        <v>17416</v>
      </c>
      <c r="G237" s="165">
        <v>16828</v>
      </c>
      <c r="H237" s="165">
        <v>17757</v>
      </c>
      <c r="I237" s="165">
        <v>18349</v>
      </c>
      <c r="J237" s="165">
        <v>18629</v>
      </c>
      <c r="K237" s="165">
        <v>20274</v>
      </c>
      <c r="L237" s="165">
        <v>19200</v>
      </c>
      <c r="M237" s="165">
        <v>23475</v>
      </c>
      <c r="N237" s="165">
        <v>25173</v>
      </c>
      <c r="O237" s="165">
        <v>24568</v>
      </c>
      <c r="P237" s="165">
        <v>21386</v>
      </c>
      <c r="Q237" s="165">
        <v>18264</v>
      </c>
      <c r="R237" s="165">
        <v>16142</v>
      </c>
      <c r="S237" s="165">
        <v>11433</v>
      </c>
      <c r="T237" s="165">
        <v>8343</v>
      </c>
      <c r="U237" s="165">
        <v>4784</v>
      </c>
      <c r="V237" s="165">
        <v>2331</v>
      </c>
    </row>
    <row r="238" spans="1:22">
      <c r="A238" s="169" t="s">
        <v>131</v>
      </c>
      <c r="B238" s="165">
        <v>94330</v>
      </c>
      <c r="C238" s="165"/>
      <c r="D238" s="165">
        <v>4294</v>
      </c>
      <c r="E238" s="165">
        <v>4865</v>
      </c>
      <c r="F238" s="165">
        <v>5308</v>
      </c>
      <c r="G238" s="165">
        <v>5864</v>
      </c>
      <c r="H238" s="165">
        <v>7911</v>
      </c>
      <c r="I238" s="165">
        <v>6500</v>
      </c>
      <c r="J238" s="165">
        <v>5123</v>
      </c>
      <c r="K238" s="165">
        <v>5111</v>
      </c>
      <c r="L238" s="165">
        <v>5249</v>
      </c>
      <c r="M238" s="165">
        <v>6684</v>
      </c>
      <c r="N238" s="165">
        <v>7176</v>
      </c>
      <c r="O238" s="165">
        <v>6648</v>
      </c>
      <c r="P238" s="165">
        <v>5595</v>
      </c>
      <c r="Q238" s="165">
        <v>5051</v>
      </c>
      <c r="R238" s="165">
        <v>4808</v>
      </c>
      <c r="S238" s="165">
        <v>3513</v>
      </c>
      <c r="T238" s="165">
        <v>2518</v>
      </c>
      <c r="U238" s="165">
        <v>1392</v>
      </c>
      <c r="V238" s="165">
        <v>720</v>
      </c>
    </row>
    <row r="239" spans="1:22">
      <c r="A239" s="169" t="s">
        <v>156</v>
      </c>
      <c r="B239" s="165">
        <v>89130</v>
      </c>
      <c r="C239" s="165"/>
      <c r="D239" s="165">
        <v>4626</v>
      </c>
      <c r="E239" s="165">
        <v>5225</v>
      </c>
      <c r="F239" s="165">
        <v>4934</v>
      </c>
      <c r="G239" s="165">
        <v>4622</v>
      </c>
      <c r="H239" s="165">
        <v>5242</v>
      </c>
      <c r="I239" s="165">
        <v>5825</v>
      </c>
      <c r="J239" s="165">
        <v>5643</v>
      </c>
      <c r="K239" s="165">
        <v>5427</v>
      </c>
      <c r="L239" s="165">
        <v>4827</v>
      </c>
      <c r="M239" s="165">
        <v>6150</v>
      </c>
      <c r="N239" s="165">
        <v>7168</v>
      </c>
      <c r="O239" s="165">
        <v>6892</v>
      </c>
      <c r="P239" s="165">
        <v>6122</v>
      </c>
      <c r="Q239" s="165">
        <v>4987</v>
      </c>
      <c r="R239" s="165">
        <v>4385</v>
      </c>
      <c r="S239" s="165">
        <v>3055</v>
      </c>
      <c r="T239" s="165">
        <v>2147</v>
      </c>
      <c r="U239" s="165">
        <v>1280</v>
      </c>
      <c r="V239" s="165">
        <v>573</v>
      </c>
    </row>
    <row r="240" spans="1:22">
      <c r="A240" s="169" t="s">
        <v>138</v>
      </c>
      <c r="B240" s="165">
        <v>182140</v>
      </c>
      <c r="C240" s="165"/>
      <c r="D240" s="165">
        <v>10357</v>
      </c>
      <c r="E240" s="165">
        <v>11627</v>
      </c>
      <c r="F240" s="165">
        <v>11452</v>
      </c>
      <c r="G240" s="165">
        <v>10209</v>
      </c>
      <c r="H240" s="165">
        <v>10415</v>
      </c>
      <c r="I240" s="165">
        <v>10766</v>
      </c>
      <c r="J240" s="165">
        <v>12052</v>
      </c>
      <c r="K240" s="165">
        <v>12247</v>
      </c>
      <c r="L240" s="165">
        <v>11735</v>
      </c>
      <c r="M240" s="165">
        <v>14006</v>
      </c>
      <c r="N240" s="165">
        <v>14269</v>
      </c>
      <c r="O240" s="165">
        <v>12930</v>
      </c>
      <c r="P240" s="165">
        <v>10265</v>
      </c>
      <c r="Q240" s="165">
        <v>9146</v>
      </c>
      <c r="R240" s="165">
        <v>8258</v>
      </c>
      <c r="S240" s="165">
        <v>5734</v>
      </c>
      <c r="T240" s="165">
        <v>3764</v>
      </c>
      <c r="U240" s="165">
        <v>1947</v>
      </c>
      <c r="V240" s="165">
        <v>961</v>
      </c>
    </row>
    <row r="241" spans="1:22">
      <c r="A241" s="57" t="s">
        <v>238</v>
      </c>
      <c r="B241" s="58"/>
      <c r="C241" s="58"/>
      <c r="D241" s="298" t="s">
        <v>177</v>
      </c>
      <c r="E241" s="298"/>
      <c r="F241" s="298"/>
      <c r="G241" s="298"/>
      <c r="H241" s="298"/>
      <c r="I241" s="298"/>
      <c r="J241" s="298"/>
      <c r="K241" s="298"/>
      <c r="L241" s="298"/>
      <c r="M241" s="298"/>
      <c r="N241" s="298"/>
      <c r="O241" s="298"/>
      <c r="P241" s="298"/>
      <c r="Q241" s="298"/>
      <c r="R241" s="298"/>
      <c r="S241" s="298"/>
      <c r="T241" s="298"/>
      <c r="U241" s="298"/>
      <c r="V241" s="298"/>
    </row>
    <row r="242" spans="1:22">
      <c r="A242" s="59" t="s">
        <v>178</v>
      </c>
      <c r="B242" s="144" t="s">
        <v>179</v>
      </c>
      <c r="C242" s="60"/>
      <c r="D242" s="144" t="s">
        <v>180</v>
      </c>
      <c r="E242" s="144" t="s">
        <v>181</v>
      </c>
      <c r="F242" s="144" t="s">
        <v>182</v>
      </c>
      <c r="G242" s="144" t="s">
        <v>183</v>
      </c>
      <c r="H242" s="144" t="s">
        <v>184</v>
      </c>
      <c r="I242" s="144" t="s">
        <v>185</v>
      </c>
      <c r="J242" s="144" t="s">
        <v>186</v>
      </c>
      <c r="K242" s="144" t="s">
        <v>187</v>
      </c>
      <c r="L242" s="144" t="s">
        <v>188</v>
      </c>
      <c r="M242" s="144" t="s">
        <v>189</v>
      </c>
      <c r="N242" s="144" t="s">
        <v>190</v>
      </c>
      <c r="O242" s="144" t="s">
        <v>191</v>
      </c>
      <c r="P242" s="144" t="s">
        <v>192</v>
      </c>
      <c r="Q242" s="144" t="s">
        <v>193</v>
      </c>
      <c r="R242" s="144" t="s">
        <v>194</v>
      </c>
      <c r="S242" s="144" t="s">
        <v>195</v>
      </c>
      <c r="T242" s="144" t="s">
        <v>196</v>
      </c>
      <c r="U242" s="144" t="s">
        <v>197</v>
      </c>
      <c r="V242" s="144" t="s">
        <v>198</v>
      </c>
    </row>
    <row r="243" spans="1:22">
      <c r="A243" s="169" t="s">
        <v>132</v>
      </c>
      <c r="B243" s="165">
        <v>114308</v>
      </c>
      <c r="C243" s="165"/>
      <c r="D243" s="187">
        <v>5708</v>
      </c>
      <c r="E243" s="187">
        <v>5631</v>
      </c>
      <c r="F243" s="187">
        <v>4853</v>
      </c>
      <c r="G243" s="187">
        <v>5396</v>
      </c>
      <c r="H243" s="187">
        <v>9939</v>
      </c>
      <c r="I243" s="187">
        <v>11119</v>
      </c>
      <c r="J243" s="187">
        <v>9614</v>
      </c>
      <c r="K243" s="187">
        <v>8308</v>
      </c>
      <c r="L243" s="187">
        <v>6584</v>
      </c>
      <c r="M243" s="187">
        <v>7046</v>
      </c>
      <c r="N243" s="187">
        <v>7209</v>
      </c>
      <c r="O243" s="187">
        <v>7061</v>
      </c>
      <c r="P243" s="187">
        <v>6087</v>
      </c>
      <c r="Q243" s="187">
        <v>5281</v>
      </c>
      <c r="R243" s="187">
        <v>4658</v>
      </c>
      <c r="S243" s="187">
        <v>3679</v>
      </c>
      <c r="T243" s="187">
        <v>3026</v>
      </c>
      <c r="U243" s="187">
        <v>2018</v>
      </c>
      <c r="V243" s="187">
        <v>1091</v>
      </c>
    </row>
    <row r="244" spans="1:22">
      <c r="A244" s="169" t="s">
        <v>142</v>
      </c>
      <c r="B244" s="165">
        <v>131291</v>
      </c>
      <c r="C244" s="165"/>
      <c r="D244" s="187">
        <v>7121</v>
      </c>
      <c r="E244" s="187">
        <v>7925</v>
      </c>
      <c r="F244" s="187">
        <v>7403</v>
      </c>
      <c r="G244" s="187">
        <v>6482</v>
      </c>
      <c r="H244" s="187">
        <v>5692</v>
      </c>
      <c r="I244" s="187">
        <v>6416</v>
      </c>
      <c r="J244" s="187">
        <v>7847</v>
      </c>
      <c r="K244" s="187">
        <v>8705</v>
      </c>
      <c r="L244" s="187">
        <v>8568</v>
      </c>
      <c r="M244" s="187">
        <v>10136</v>
      </c>
      <c r="N244" s="187">
        <v>10343</v>
      </c>
      <c r="O244" s="187">
        <v>9526</v>
      </c>
      <c r="P244" s="187">
        <v>8616</v>
      </c>
      <c r="Q244" s="187">
        <v>7746</v>
      </c>
      <c r="R244" s="187">
        <v>6850</v>
      </c>
      <c r="S244" s="187">
        <v>4872</v>
      </c>
      <c r="T244" s="187">
        <v>3509</v>
      </c>
      <c r="U244" s="187">
        <v>2195</v>
      </c>
      <c r="V244" s="187">
        <v>1339</v>
      </c>
    </row>
    <row r="245" spans="1:22">
      <c r="A245" s="169" t="s">
        <v>144</v>
      </c>
      <c r="B245" s="165">
        <v>59503</v>
      </c>
      <c r="C245" s="165"/>
      <c r="D245" s="187">
        <v>2621</v>
      </c>
      <c r="E245" s="187">
        <v>3135</v>
      </c>
      <c r="F245" s="187">
        <v>3064</v>
      </c>
      <c r="G245" s="187">
        <v>2891</v>
      </c>
      <c r="H245" s="187">
        <v>2877</v>
      </c>
      <c r="I245" s="187">
        <v>2863</v>
      </c>
      <c r="J245" s="187">
        <v>3279</v>
      </c>
      <c r="K245" s="187">
        <v>3374</v>
      </c>
      <c r="L245" s="187">
        <v>3358</v>
      </c>
      <c r="M245" s="187">
        <v>4136</v>
      </c>
      <c r="N245" s="187">
        <v>4441</v>
      </c>
      <c r="O245" s="187">
        <v>4570</v>
      </c>
      <c r="P245" s="187">
        <v>4000</v>
      </c>
      <c r="Q245" s="187">
        <v>3971</v>
      </c>
      <c r="R245" s="187">
        <v>3855</v>
      </c>
      <c r="S245" s="187">
        <v>2709</v>
      </c>
      <c r="T245" s="187">
        <v>2123</v>
      </c>
      <c r="U245" s="187">
        <v>1330</v>
      </c>
      <c r="V245" s="187">
        <v>906</v>
      </c>
    </row>
    <row r="246" spans="1:22">
      <c r="A246" s="169" t="s">
        <v>148</v>
      </c>
      <c r="B246" s="165">
        <v>43344</v>
      </c>
      <c r="C246" s="165"/>
      <c r="D246" s="187">
        <v>1738</v>
      </c>
      <c r="E246" s="187">
        <v>2116</v>
      </c>
      <c r="F246" s="187">
        <v>2094</v>
      </c>
      <c r="G246" s="187">
        <v>2050</v>
      </c>
      <c r="H246" s="187">
        <v>1906</v>
      </c>
      <c r="I246" s="187">
        <v>1814</v>
      </c>
      <c r="J246" s="187">
        <v>1864</v>
      </c>
      <c r="K246" s="187">
        <v>2131</v>
      </c>
      <c r="L246" s="187">
        <v>2266</v>
      </c>
      <c r="M246" s="187">
        <v>3044</v>
      </c>
      <c r="N246" s="187">
        <v>3549</v>
      </c>
      <c r="O246" s="187">
        <v>3563</v>
      </c>
      <c r="P246" s="187">
        <v>3267</v>
      </c>
      <c r="Q246" s="187">
        <v>3244</v>
      </c>
      <c r="R246" s="187">
        <v>3144</v>
      </c>
      <c r="S246" s="187">
        <v>2242</v>
      </c>
      <c r="T246" s="187">
        <v>1711</v>
      </c>
      <c r="U246" s="187">
        <v>1019</v>
      </c>
      <c r="V246" s="187">
        <v>582</v>
      </c>
    </row>
    <row r="247" spans="1:22">
      <c r="A247" s="169" t="s">
        <v>127</v>
      </c>
      <c r="B247" s="165">
        <v>265511</v>
      </c>
      <c r="C247" s="165"/>
      <c r="D247" s="187">
        <v>12315</v>
      </c>
      <c r="E247" s="187">
        <v>12953</v>
      </c>
      <c r="F247" s="187">
        <v>11029</v>
      </c>
      <c r="G247" s="187">
        <v>12166</v>
      </c>
      <c r="H247" s="187">
        <v>23841</v>
      </c>
      <c r="I247" s="187">
        <v>28751</v>
      </c>
      <c r="J247" s="187">
        <v>24092</v>
      </c>
      <c r="K247" s="187">
        <v>19921</v>
      </c>
      <c r="L247" s="187">
        <v>16165</v>
      </c>
      <c r="M247" s="187">
        <v>15980</v>
      </c>
      <c r="N247" s="187">
        <v>16092</v>
      </c>
      <c r="O247" s="187">
        <v>15271</v>
      </c>
      <c r="P247" s="187">
        <v>13001</v>
      </c>
      <c r="Q247" s="187">
        <v>11657</v>
      </c>
      <c r="R247" s="187">
        <v>10487</v>
      </c>
      <c r="S247" s="187">
        <v>7785</v>
      </c>
      <c r="T247" s="187">
        <v>6570</v>
      </c>
      <c r="U247" s="187">
        <v>4575</v>
      </c>
      <c r="V247" s="187">
        <v>2860</v>
      </c>
    </row>
    <row r="248" spans="1:22">
      <c r="A248" s="169" t="s">
        <v>153</v>
      </c>
      <c r="B248" s="165">
        <v>26175</v>
      </c>
      <c r="C248" s="165"/>
      <c r="D248" s="187">
        <v>1295</v>
      </c>
      <c r="E248" s="187">
        <v>1434</v>
      </c>
      <c r="F248" s="187">
        <v>1400</v>
      </c>
      <c r="G248" s="187">
        <v>1348</v>
      </c>
      <c r="H248" s="187">
        <v>1347</v>
      </c>
      <c r="I248" s="187">
        <v>1444</v>
      </c>
      <c r="J248" s="187">
        <v>1483</v>
      </c>
      <c r="K248" s="187">
        <v>1517</v>
      </c>
      <c r="L248" s="187">
        <v>1555</v>
      </c>
      <c r="M248" s="187">
        <v>2002</v>
      </c>
      <c r="N248" s="187">
        <v>2122</v>
      </c>
      <c r="O248" s="187">
        <v>1986</v>
      </c>
      <c r="P248" s="187">
        <v>1745</v>
      </c>
      <c r="Q248" s="187">
        <v>1603</v>
      </c>
      <c r="R248" s="187">
        <v>1520</v>
      </c>
      <c r="S248" s="187">
        <v>1055</v>
      </c>
      <c r="T248" s="187">
        <v>689</v>
      </c>
      <c r="U248" s="187">
        <v>412</v>
      </c>
      <c r="V248" s="187">
        <v>218</v>
      </c>
    </row>
    <row r="249" spans="1:22">
      <c r="A249" s="169" t="s">
        <v>147</v>
      </c>
      <c r="B249" s="165">
        <v>76469</v>
      </c>
      <c r="C249" s="165"/>
      <c r="D249" s="187">
        <v>3171</v>
      </c>
      <c r="E249" s="187">
        <v>3740</v>
      </c>
      <c r="F249" s="187">
        <v>3861</v>
      </c>
      <c r="G249" s="187">
        <v>3415</v>
      </c>
      <c r="H249" s="187">
        <v>3664</v>
      </c>
      <c r="I249" s="187">
        <v>3712</v>
      </c>
      <c r="J249" s="187">
        <v>3862</v>
      </c>
      <c r="K249" s="187">
        <v>3856</v>
      </c>
      <c r="L249" s="187">
        <v>3802</v>
      </c>
      <c r="M249" s="187">
        <v>5179</v>
      </c>
      <c r="N249" s="187">
        <v>6161</v>
      </c>
      <c r="O249" s="187">
        <v>6174</v>
      </c>
      <c r="P249" s="187">
        <v>5690</v>
      </c>
      <c r="Q249" s="187">
        <v>5448</v>
      </c>
      <c r="R249" s="187">
        <v>5166</v>
      </c>
      <c r="S249" s="187">
        <v>3931</v>
      </c>
      <c r="T249" s="187">
        <v>2861</v>
      </c>
      <c r="U249" s="187">
        <v>1801</v>
      </c>
      <c r="V249" s="187">
        <v>975</v>
      </c>
    </row>
    <row r="250" spans="1:22">
      <c r="A250" s="169" t="s">
        <v>145</v>
      </c>
      <c r="B250" s="165">
        <v>76968</v>
      </c>
      <c r="C250" s="165"/>
      <c r="D250" s="187">
        <v>3655</v>
      </c>
      <c r="E250" s="187">
        <v>3860</v>
      </c>
      <c r="F250" s="187">
        <v>3520</v>
      </c>
      <c r="G250" s="187">
        <v>4386</v>
      </c>
      <c r="H250" s="187">
        <v>7079</v>
      </c>
      <c r="I250" s="187">
        <v>7069</v>
      </c>
      <c r="J250" s="187">
        <v>5639</v>
      </c>
      <c r="K250" s="187">
        <v>4748</v>
      </c>
      <c r="L250" s="187">
        <v>3818</v>
      </c>
      <c r="M250" s="187">
        <v>4310</v>
      </c>
      <c r="N250" s="187">
        <v>4902</v>
      </c>
      <c r="O250" s="187">
        <v>5102</v>
      </c>
      <c r="P250" s="187">
        <v>4189</v>
      </c>
      <c r="Q250" s="187">
        <v>3729</v>
      </c>
      <c r="R250" s="187">
        <v>3574</v>
      </c>
      <c r="S250" s="187">
        <v>2661</v>
      </c>
      <c r="T250" s="187">
        <v>2383</v>
      </c>
      <c r="U250" s="187">
        <v>1506</v>
      </c>
      <c r="V250" s="187">
        <v>838</v>
      </c>
    </row>
    <row r="251" spans="1:22">
      <c r="A251" s="169" t="s">
        <v>146</v>
      </c>
      <c r="B251" s="165">
        <v>62735</v>
      </c>
      <c r="C251" s="165"/>
      <c r="D251" s="187">
        <v>3036</v>
      </c>
      <c r="E251" s="187">
        <v>3397</v>
      </c>
      <c r="F251" s="187">
        <v>3197</v>
      </c>
      <c r="G251" s="187">
        <v>3198</v>
      </c>
      <c r="H251" s="187">
        <v>3301</v>
      </c>
      <c r="I251" s="187">
        <v>3667</v>
      </c>
      <c r="J251" s="187">
        <v>3815</v>
      </c>
      <c r="K251" s="187">
        <v>3676</v>
      </c>
      <c r="L251" s="187">
        <v>3566</v>
      </c>
      <c r="M251" s="187">
        <v>4610</v>
      </c>
      <c r="N251" s="187">
        <v>5173</v>
      </c>
      <c r="O251" s="187">
        <v>4660</v>
      </c>
      <c r="P251" s="187">
        <v>4087</v>
      </c>
      <c r="Q251" s="187">
        <v>3792</v>
      </c>
      <c r="R251" s="187">
        <v>3574</v>
      </c>
      <c r="S251" s="187">
        <v>2476</v>
      </c>
      <c r="T251" s="187">
        <v>1840</v>
      </c>
      <c r="U251" s="187">
        <v>1043</v>
      </c>
      <c r="V251" s="187">
        <v>627</v>
      </c>
    </row>
    <row r="252" spans="1:22">
      <c r="A252" s="169" t="s">
        <v>152</v>
      </c>
      <c r="B252" s="165">
        <v>55862</v>
      </c>
      <c r="C252" s="165"/>
      <c r="D252" s="187">
        <v>2714</v>
      </c>
      <c r="E252" s="187">
        <v>3032</v>
      </c>
      <c r="F252" s="187">
        <v>2959</v>
      </c>
      <c r="G252" s="187">
        <v>2797</v>
      </c>
      <c r="H252" s="187">
        <v>2639</v>
      </c>
      <c r="I252" s="187">
        <v>2584</v>
      </c>
      <c r="J252" s="187">
        <v>2617</v>
      </c>
      <c r="K252" s="187">
        <v>3112</v>
      </c>
      <c r="L252" s="187">
        <v>3217</v>
      </c>
      <c r="M252" s="187">
        <v>4098</v>
      </c>
      <c r="N252" s="187">
        <v>4421</v>
      </c>
      <c r="O252" s="187">
        <v>4413</v>
      </c>
      <c r="P252" s="187">
        <v>3869</v>
      </c>
      <c r="Q252" s="187">
        <v>3461</v>
      </c>
      <c r="R252" s="187">
        <v>3233</v>
      </c>
      <c r="S252" s="187">
        <v>2596</v>
      </c>
      <c r="T252" s="187">
        <v>2079</v>
      </c>
      <c r="U252" s="187">
        <v>1267</v>
      </c>
      <c r="V252" s="187">
        <v>754</v>
      </c>
    </row>
    <row r="253" spans="1:22">
      <c r="A253" s="169" t="s">
        <v>133</v>
      </c>
      <c r="B253" s="165">
        <v>55071</v>
      </c>
      <c r="C253" s="165"/>
      <c r="D253" s="187">
        <v>2725</v>
      </c>
      <c r="E253" s="187">
        <v>3150</v>
      </c>
      <c r="F253" s="187">
        <v>2995</v>
      </c>
      <c r="G253" s="187">
        <v>2695</v>
      </c>
      <c r="H253" s="187">
        <v>2770</v>
      </c>
      <c r="I253" s="187">
        <v>3168</v>
      </c>
      <c r="J253" s="187">
        <v>2981</v>
      </c>
      <c r="K253" s="187">
        <v>3369</v>
      </c>
      <c r="L253" s="187">
        <v>3329</v>
      </c>
      <c r="M253" s="187">
        <v>4058</v>
      </c>
      <c r="N253" s="187">
        <v>4399</v>
      </c>
      <c r="O253" s="187">
        <v>4153</v>
      </c>
      <c r="P253" s="187">
        <v>3527</v>
      </c>
      <c r="Q253" s="187">
        <v>3181</v>
      </c>
      <c r="R253" s="187">
        <v>3040</v>
      </c>
      <c r="S253" s="187">
        <v>2205</v>
      </c>
      <c r="T253" s="187">
        <v>1698</v>
      </c>
      <c r="U253" s="187">
        <v>1077</v>
      </c>
      <c r="V253" s="187">
        <v>551</v>
      </c>
    </row>
    <row r="254" spans="1:22">
      <c r="A254" s="169" t="s">
        <v>140</v>
      </c>
      <c r="B254" s="165">
        <v>49697</v>
      </c>
      <c r="C254" s="165"/>
      <c r="D254" s="187">
        <v>2480</v>
      </c>
      <c r="E254" s="187">
        <v>3208</v>
      </c>
      <c r="F254" s="187">
        <v>3182</v>
      </c>
      <c r="G254" s="187">
        <v>2739</v>
      </c>
      <c r="H254" s="187">
        <v>2405</v>
      </c>
      <c r="I254" s="187">
        <v>2271</v>
      </c>
      <c r="J254" s="187">
        <v>2354</v>
      </c>
      <c r="K254" s="187">
        <v>2915</v>
      </c>
      <c r="L254" s="187">
        <v>3178</v>
      </c>
      <c r="M254" s="187">
        <v>3631</v>
      </c>
      <c r="N254" s="187">
        <v>3868</v>
      </c>
      <c r="O254" s="187">
        <v>3518</v>
      </c>
      <c r="P254" s="187">
        <v>3140</v>
      </c>
      <c r="Q254" s="187">
        <v>2733</v>
      </c>
      <c r="R254" s="187">
        <v>2608</v>
      </c>
      <c r="S254" s="187">
        <v>1998</v>
      </c>
      <c r="T254" s="187">
        <v>1665</v>
      </c>
      <c r="U254" s="187">
        <v>1124</v>
      </c>
      <c r="V254" s="187">
        <v>680</v>
      </c>
    </row>
    <row r="255" spans="1:22">
      <c r="A255" s="169" t="s">
        <v>137</v>
      </c>
      <c r="B255" s="165">
        <v>81843</v>
      </c>
      <c r="C255" s="165"/>
      <c r="D255" s="187">
        <v>3904</v>
      </c>
      <c r="E255" s="187">
        <v>4570</v>
      </c>
      <c r="F255" s="187">
        <v>4403</v>
      </c>
      <c r="G255" s="187">
        <v>4026</v>
      </c>
      <c r="H255" s="187">
        <v>4243</v>
      </c>
      <c r="I255" s="187">
        <v>4761</v>
      </c>
      <c r="J255" s="187">
        <v>5168</v>
      </c>
      <c r="K255" s="187">
        <v>5431</v>
      </c>
      <c r="L255" s="187">
        <v>5301</v>
      </c>
      <c r="M255" s="187">
        <v>6262</v>
      </c>
      <c r="N255" s="187">
        <v>6524</v>
      </c>
      <c r="O255" s="187">
        <v>5809</v>
      </c>
      <c r="P255" s="187">
        <v>5034</v>
      </c>
      <c r="Q255" s="187">
        <v>4721</v>
      </c>
      <c r="R255" s="187">
        <v>4147</v>
      </c>
      <c r="S255" s="187">
        <v>3132</v>
      </c>
      <c r="T255" s="187">
        <v>2323</v>
      </c>
      <c r="U255" s="187">
        <v>1336</v>
      </c>
      <c r="V255" s="187">
        <v>748</v>
      </c>
    </row>
    <row r="256" spans="1:22">
      <c r="A256" s="169" t="s">
        <v>141</v>
      </c>
      <c r="B256" s="165">
        <v>191290</v>
      </c>
      <c r="C256" s="165"/>
      <c r="D256" s="187">
        <v>9206</v>
      </c>
      <c r="E256" s="187">
        <v>10379</v>
      </c>
      <c r="F256" s="187">
        <v>9938</v>
      </c>
      <c r="G256" s="187">
        <v>9816</v>
      </c>
      <c r="H256" s="187">
        <v>12004</v>
      </c>
      <c r="I256" s="187">
        <v>11356</v>
      </c>
      <c r="J256" s="187">
        <v>11038</v>
      </c>
      <c r="K256" s="187">
        <v>11487</v>
      </c>
      <c r="L256" s="187">
        <v>10887</v>
      </c>
      <c r="M256" s="187">
        <v>13367</v>
      </c>
      <c r="N256" s="187">
        <v>14474</v>
      </c>
      <c r="O256" s="187">
        <v>13785</v>
      </c>
      <c r="P256" s="187">
        <v>12172</v>
      </c>
      <c r="Q256" s="187">
        <v>11501</v>
      </c>
      <c r="R256" s="187">
        <v>10928</v>
      </c>
      <c r="S256" s="187">
        <v>7597</v>
      </c>
      <c r="T256" s="187">
        <v>5749</v>
      </c>
      <c r="U256" s="187">
        <v>3514</v>
      </c>
      <c r="V256" s="187">
        <v>2092</v>
      </c>
    </row>
    <row r="257" spans="1:22">
      <c r="A257" s="169" t="s">
        <v>143</v>
      </c>
      <c r="B257" s="165">
        <v>320360</v>
      </c>
      <c r="C257" s="165"/>
      <c r="D257" s="187">
        <v>16425</v>
      </c>
      <c r="E257" s="187">
        <v>16152</v>
      </c>
      <c r="F257" s="187">
        <v>13658</v>
      </c>
      <c r="G257" s="187">
        <v>15695</v>
      </c>
      <c r="H257" s="187">
        <v>27270</v>
      </c>
      <c r="I257" s="187">
        <v>34596</v>
      </c>
      <c r="J257" s="187">
        <v>28333</v>
      </c>
      <c r="K257" s="187">
        <v>23093</v>
      </c>
      <c r="L257" s="187">
        <v>17970</v>
      </c>
      <c r="M257" s="187">
        <v>20061</v>
      </c>
      <c r="N257" s="187">
        <v>21672</v>
      </c>
      <c r="O257" s="187">
        <v>20573</v>
      </c>
      <c r="P257" s="187">
        <v>16714</v>
      </c>
      <c r="Q257" s="187">
        <v>12752</v>
      </c>
      <c r="R257" s="187">
        <v>11171</v>
      </c>
      <c r="S257" s="187">
        <v>8972</v>
      </c>
      <c r="T257" s="187">
        <v>7621</v>
      </c>
      <c r="U257" s="187">
        <v>4849</v>
      </c>
      <c r="V257" s="187">
        <v>2783</v>
      </c>
    </row>
    <row r="258" spans="1:22">
      <c r="A258" s="169" t="s">
        <v>134</v>
      </c>
      <c r="B258" s="165">
        <v>120149</v>
      </c>
      <c r="C258" s="165"/>
      <c r="D258" s="187">
        <v>5424</v>
      </c>
      <c r="E258" s="187">
        <v>6149</v>
      </c>
      <c r="F258" s="187">
        <v>6377</v>
      </c>
      <c r="G258" s="187">
        <v>5896</v>
      </c>
      <c r="H258" s="187">
        <v>5484</v>
      </c>
      <c r="I258" s="187">
        <v>6040</v>
      </c>
      <c r="J258" s="187">
        <v>6825</v>
      </c>
      <c r="K258" s="187">
        <v>7121</v>
      </c>
      <c r="L258" s="187">
        <v>6810</v>
      </c>
      <c r="M258" s="187">
        <v>8612</v>
      </c>
      <c r="N258" s="187">
        <v>9761</v>
      </c>
      <c r="O258" s="187">
        <v>9202</v>
      </c>
      <c r="P258" s="187">
        <v>8401</v>
      </c>
      <c r="Q258" s="187">
        <v>7922</v>
      </c>
      <c r="R258" s="187">
        <v>7077</v>
      </c>
      <c r="S258" s="187">
        <v>5300</v>
      </c>
      <c r="T258" s="187">
        <v>3881</v>
      </c>
      <c r="U258" s="187">
        <v>2449</v>
      </c>
      <c r="V258" s="187">
        <v>1418</v>
      </c>
    </row>
    <row r="259" spans="1:22">
      <c r="A259" s="169" t="s">
        <v>155</v>
      </c>
      <c r="B259" s="165">
        <v>40749</v>
      </c>
      <c r="C259" s="165"/>
      <c r="D259" s="187">
        <v>1697</v>
      </c>
      <c r="E259" s="187">
        <v>1955</v>
      </c>
      <c r="F259" s="187">
        <v>2011</v>
      </c>
      <c r="G259" s="187">
        <v>2007</v>
      </c>
      <c r="H259" s="187">
        <v>2205</v>
      </c>
      <c r="I259" s="187">
        <v>2313</v>
      </c>
      <c r="J259" s="187">
        <v>2205</v>
      </c>
      <c r="K259" s="187">
        <v>2317</v>
      </c>
      <c r="L259" s="187">
        <v>2250</v>
      </c>
      <c r="M259" s="187">
        <v>2879</v>
      </c>
      <c r="N259" s="187">
        <v>3420</v>
      </c>
      <c r="O259" s="187">
        <v>3392</v>
      </c>
      <c r="P259" s="187">
        <v>2768</v>
      </c>
      <c r="Q259" s="187">
        <v>2503</v>
      </c>
      <c r="R259" s="187">
        <v>2272</v>
      </c>
      <c r="S259" s="187">
        <v>1744</v>
      </c>
      <c r="T259" s="187">
        <v>1374</v>
      </c>
      <c r="U259" s="187">
        <v>921</v>
      </c>
      <c r="V259" s="187">
        <v>516</v>
      </c>
    </row>
    <row r="260" spans="1:22">
      <c r="A260" s="169" t="s">
        <v>129</v>
      </c>
      <c r="B260" s="165">
        <v>47447</v>
      </c>
      <c r="C260" s="165"/>
      <c r="D260" s="187">
        <v>2887</v>
      </c>
      <c r="E260" s="187">
        <v>2827</v>
      </c>
      <c r="F260" s="187">
        <v>2552</v>
      </c>
      <c r="G260" s="187">
        <v>2375</v>
      </c>
      <c r="H260" s="187">
        <v>2377</v>
      </c>
      <c r="I260" s="187">
        <v>2902</v>
      </c>
      <c r="J260" s="187">
        <v>3064</v>
      </c>
      <c r="K260" s="187">
        <v>3265</v>
      </c>
      <c r="L260" s="187">
        <v>2801</v>
      </c>
      <c r="M260" s="187">
        <v>3332</v>
      </c>
      <c r="N260" s="187">
        <v>3450</v>
      </c>
      <c r="O260" s="187">
        <v>3356</v>
      </c>
      <c r="P260" s="187">
        <v>2904</v>
      </c>
      <c r="Q260" s="187">
        <v>2689</v>
      </c>
      <c r="R260" s="187">
        <v>2539</v>
      </c>
      <c r="S260" s="187">
        <v>1704</v>
      </c>
      <c r="T260" s="187">
        <v>1306</v>
      </c>
      <c r="U260" s="187">
        <v>733</v>
      </c>
      <c r="V260" s="187">
        <v>384</v>
      </c>
    </row>
    <row r="261" spans="1:22">
      <c r="A261" s="169" t="s">
        <v>126</v>
      </c>
      <c r="B261" s="165">
        <v>48223</v>
      </c>
      <c r="C261" s="165"/>
      <c r="D261" s="187">
        <v>2164</v>
      </c>
      <c r="E261" s="187">
        <v>2545</v>
      </c>
      <c r="F261" s="187">
        <v>2660</v>
      </c>
      <c r="G261" s="187">
        <v>2406</v>
      </c>
      <c r="H261" s="187">
        <v>2347</v>
      </c>
      <c r="I261" s="187">
        <v>2637</v>
      </c>
      <c r="J261" s="187">
        <v>2846</v>
      </c>
      <c r="K261" s="187">
        <v>2738</v>
      </c>
      <c r="L261" s="187">
        <v>2780</v>
      </c>
      <c r="M261" s="187">
        <v>3539</v>
      </c>
      <c r="N261" s="187">
        <v>3675</v>
      </c>
      <c r="O261" s="187">
        <v>3515</v>
      </c>
      <c r="P261" s="187">
        <v>3230</v>
      </c>
      <c r="Q261" s="187">
        <v>3012</v>
      </c>
      <c r="R261" s="187">
        <v>2886</v>
      </c>
      <c r="S261" s="187">
        <v>2057</v>
      </c>
      <c r="T261" s="187">
        <v>1591</v>
      </c>
      <c r="U261" s="187">
        <v>1022</v>
      </c>
      <c r="V261" s="187">
        <v>573</v>
      </c>
    </row>
    <row r="262" spans="1:22">
      <c r="A262" s="169" t="s">
        <v>128</v>
      </c>
      <c r="B262" s="165">
        <v>13583</v>
      </c>
      <c r="C262" s="165"/>
      <c r="D262" s="187">
        <v>564</v>
      </c>
      <c r="E262" s="187">
        <v>628</v>
      </c>
      <c r="F262" s="187">
        <v>727</v>
      </c>
      <c r="G262" s="187">
        <v>628</v>
      </c>
      <c r="H262" s="187">
        <v>557</v>
      </c>
      <c r="I262" s="187">
        <v>556</v>
      </c>
      <c r="J262" s="187">
        <v>647</v>
      </c>
      <c r="K262" s="187">
        <v>759</v>
      </c>
      <c r="L262" s="187">
        <v>805</v>
      </c>
      <c r="M262" s="187">
        <v>955</v>
      </c>
      <c r="N262" s="187">
        <v>1053</v>
      </c>
      <c r="O262" s="187">
        <v>1042</v>
      </c>
      <c r="P262" s="187">
        <v>950</v>
      </c>
      <c r="Q262" s="187">
        <v>969</v>
      </c>
      <c r="R262" s="187">
        <v>854</v>
      </c>
      <c r="S262" s="187">
        <v>731</v>
      </c>
      <c r="T262" s="187">
        <v>553</v>
      </c>
      <c r="U262" s="187">
        <v>374</v>
      </c>
      <c r="V262" s="187">
        <v>231</v>
      </c>
    </row>
    <row r="263" spans="1:22">
      <c r="A263" s="169" t="s">
        <v>154</v>
      </c>
      <c r="B263" s="165">
        <v>70881</v>
      </c>
      <c r="C263" s="165"/>
      <c r="D263" s="187">
        <v>3116</v>
      </c>
      <c r="E263" s="187">
        <v>3639</v>
      </c>
      <c r="F263" s="187">
        <v>3658</v>
      </c>
      <c r="G263" s="187">
        <v>3541</v>
      </c>
      <c r="H263" s="187">
        <v>3908</v>
      </c>
      <c r="I263" s="187">
        <v>3755</v>
      </c>
      <c r="J263" s="187">
        <v>3801</v>
      </c>
      <c r="K263" s="187">
        <v>3753</v>
      </c>
      <c r="L263" s="187">
        <v>3937</v>
      </c>
      <c r="M263" s="187">
        <v>5107</v>
      </c>
      <c r="N263" s="187">
        <v>5671</v>
      </c>
      <c r="O263" s="187">
        <v>5420</v>
      </c>
      <c r="P263" s="187">
        <v>4975</v>
      </c>
      <c r="Q263" s="187">
        <v>4608</v>
      </c>
      <c r="R263" s="187">
        <v>4374</v>
      </c>
      <c r="S263" s="187">
        <v>3217</v>
      </c>
      <c r="T263" s="187">
        <v>2256</v>
      </c>
      <c r="U263" s="187">
        <v>1338</v>
      </c>
      <c r="V263" s="187">
        <v>807</v>
      </c>
    </row>
    <row r="264" spans="1:22">
      <c r="A264" s="169" t="s">
        <v>149</v>
      </c>
      <c r="B264" s="165">
        <v>175360</v>
      </c>
      <c r="C264" s="165"/>
      <c r="D264" s="187">
        <v>8906</v>
      </c>
      <c r="E264" s="187">
        <v>9969</v>
      </c>
      <c r="F264" s="187">
        <v>9853</v>
      </c>
      <c r="G264" s="187">
        <v>9602</v>
      </c>
      <c r="H264" s="187">
        <v>9936</v>
      </c>
      <c r="I264" s="187">
        <v>10596</v>
      </c>
      <c r="J264" s="187">
        <v>11299</v>
      </c>
      <c r="K264" s="187">
        <v>11631</v>
      </c>
      <c r="L264" s="187">
        <v>10837</v>
      </c>
      <c r="M264" s="187">
        <v>13021</v>
      </c>
      <c r="N264" s="187">
        <v>13736</v>
      </c>
      <c r="O264" s="187">
        <v>12597</v>
      </c>
      <c r="P264" s="187">
        <v>10914</v>
      </c>
      <c r="Q264" s="187">
        <v>9458</v>
      </c>
      <c r="R264" s="187">
        <v>8285</v>
      </c>
      <c r="S264" s="187">
        <v>6279</v>
      </c>
      <c r="T264" s="187">
        <v>4699</v>
      </c>
      <c r="U264" s="187">
        <v>2549</v>
      </c>
      <c r="V264" s="187">
        <v>1193</v>
      </c>
    </row>
    <row r="265" spans="1:22">
      <c r="A265" s="169" t="s">
        <v>125</v>
      </c>
      <c r="B265" s="165">
        <v>11151</v>
      </c>
      <c r="C265" s="165"/>
      <c r="D265" s="187">
        <v>474</v>
      </c>
      <c r="E265" s="187">
        <v>533</v>
      </c>
      <c r="F265" s="187">
        <v>610</v>
      </c>
      <c r="G265" s="187">
        <v>526</v>
      </c>
      <c r="H265" s="187">
        <v>451</v>
      </c>
      <c r="I265" s="187">
        <v>598</v>
      </c>
      <c r="J265" s="187">
        <v>646</v>
      </c>
      <c r="K265" s="187">
        <v>649</v>
      </c>
      <c r="L265" s="187">
        <v>604</v>
      </c>
      <c r="M265" s="187">
        <v>789</v>
      </c>
      <c r="N265" s="187">
        <v>921</v>
      </c>
      <c r="O265" s="187">
        <v>828</v>
      </c>
      <c r="P265" s="187">
        <v>777</v>
      </c>
      <c r="Q265" s="187">
        <v>756</v>
      </c>
      <c r="R265" s="187">
        <v>691</v>
      </c>
      <c r="S265" s="187">
        <v>564</v>
      </c>
      <c r="T265" s="187">
        <v>377</v>
      </c>
      <c r="U265" s="187">
        <v>228</v>
      </c>
      <c r="V265" s="187">
        <v>129</v>
      </c>
    </row>
    <row r="266" spans="1:22">
      <c r="A266" s="169" t="s">
        <v>130</v>
      </c>
      <c r="B266" s="165">
        <v>76923</v>
      </c>
      <c r="C266" s="165"/>
      <c r="D266" s="187">
        <v>3312</v>
      </c>
      <c r="E266" s="187">
        <v>3874</v>
      </c>
      <c r="F266" s="187">
        <v>3929</v>
      </c>
      <c r="G266" s="187">
        <v>3813</v>
      </c>
      <c r="H266" s="187">
        <v>3501</v>
      </c>
      <c r="I266" s="187">
        <v>3946</v>
      </c>
      <c r="J266" s="187">
        <v>4359</v>
      </c>
      <c r="K266" s="187">
        <v>4286</v>
      </c>
      <c r="L266" s="187">
        <v>4215</v>
      </c>
      <c r="M266" s="187">
        <v>5466</v>
      </c>
      <c r="N266" s="187">
        <v>6179</v>
      </c>
      <c r="O266" s="187">
        <v>5753</v>
      </c>
      <c r="P266" s="187">
        <v>5233</v>
      </c>
      <c r="Q266" s="187">
        <v>5094</v>
      </c>
      <c r="R266" s="187">
        <v>4651</v>
      </c>
      <c r="S266" s="187">
        <v>3617</v>
      </c>
      <c r="T266" s="187">
        <v>2735</v>
      </c>
      <c r="U266" s="187">
        <v>1780</v>
      </c>
      <c r="V266" s="187">
        <v>1180</v>
      </c>
    </row>
    <row r="267" spans="1:22">
      <c r="A267" s="169" t="s">
        <v>139</v>
      </c>
      <c r="B267" s="165">
        <v>91921</v>
      </c>
      <c r="C267" s="165"/>
      <c r="D267" s="187">
        <v>4415</v>
      </c>
      <c r="E267" s="187">
        <v>4797</v>
      </c>
      <c r="F267" s="187">
        <v>4762</v>
      </c>
      <c r="G267" s="187">
        <v>4563</v>
      </c>
      <c r="H267" s="187">
        <v>5155</v>
      </c>
      <c r="I267" s="187">
        <v>5812</v>
      </c>
      <c r="J267" s="187">
        <v>5780</v>
      </c>
      <c r="K267" s="187">
        <v>5807</v>
      </c>
      <c r="L267" s="187">
        <v>5220</v>
      </c>
      <c r="M267" s="187">
        <v>6743</v>
      </c>
      <c r="N267" s="187">
        <v>7408</v>
      </c>
      <c r="O267" s="187">
        <v>6933</v>
      </c>
      <c r="P267" s="187">
        <v>5855</v>
      </c>
      <c r="Q267" s="187">
        <v>5105</v>
      </c>
      <c r="R267" s="187">
        <v>4711</v>
      </c>
      <c r="S267" s="187">
        <v>3451</v>
      </c>
      <c r="T267" s="187">
        <v>2843</v>
      </c>
      <c r="U267" s="187">
        <v>1666</v>
      </c>
      <c r="V267" s="187">
        <v>895</v>
      </c>
    </row>
    <row r="268" spans="1:22">
      <c r="A268" s="169" t="s">
        <v>136</v>
      </c>
      <c r="B268" s="165">
        <v>59281</v>
      </c>
      <c r="C268" s="165"/>
      <c r="D268" s="187">
        <v>2701</v>
      </c>
      <c r="E268" s="187">
        <v>2997</v>
      </c>
      <c r="F268" s="187">
        <v>3114</v>
      </c>
      <c r="G268" s="187">
        <v>2831</v>
      </c>
      <c r="H268" s="187">
        <v>2702</v>
      </c>
      <c r="I268" s="187">
        <v>2655</v>
      </c>
      <c r="J268" s="187">
        <v>2769</v>
      </c>
      <c r="K268" s="187">
        <v>3058</v>
      </c>
      <c r="L268" s="187">
        <v>3180</v>
      </c>
      <c r="M268" s="187">
        <v>4363</v>
      </c>
      <c r="N268" s="187">
        <v>4814</v>
      </c>
      <c r="O268" s="187">
        <v>4670</v>
      </c>
      <c r="P268" s="187">
        <v>4341</v>
      </c>
      <c r="Q268" s="187">
        <v>4125</v>
      </c>
      <c r="R268" s="187">
        <v>3988</v>
      </c>
      <c r="S268" s="187">
        <v>2847</v>
      </c>
      <c r="T268" s="187">
        <v>2094</v>
      </c>
      <c r="U268" s="187">
        <v>1317</v>
      </c>
      <c r="V268" s="187">
        <v>715</v>
      </c>
    </row>
    <row r="269" spans="1:22">
      <c r="A269" s="169" t="s">
        <v>135</v>
      </c>
      <c r="B269" s="165">
        <v>11277</v>
      </c>
      <c r="C269" s="165"/>
      <c r="D269" s="187">
        <v>582</v>
      </c>
      <c r="E269" s="187">
        <v>654</v>
      </c>
      <c r="F269" s="187">
        <v>641</v>
      </c>
      <c r="G269" s="187">
        <v>592</v>
      </c>
      <c r="H269" s="187">
        <v>538</v>
      </c>
      <c r="I269" s="187">
        <v>636</v>
      </c>
      <c r="J269" s="187">
        <v>669</v>
      </c>
      <c r="K269" s="187">
        <v>673</v>
      </c>
      <c r="L269" s="187">
        <v>686</v>
      </c>
      <c r="M269" s="187">
        <v>824</v>
      </c>
      <c r="N269" s="187">
        <v>853</v>
      </c>
      <c r="O269" s="187">
        <v>798</v>
      </c>
      <c r="P269" s="187">
        <v>773</v>
      </c>
      <c r="Q269" s="187">
        <v>686</v>
      </c>
      <c r="R269" s="187">
        <v>573</v>
      </c>
      <c r="S269" s="187">
        <v>477</v>
      </c>
      <c r="T269" s="187">
        <v>322</v>
      </c>
      <c r="U269" s="187">
        <v>186</v>
      </c>
      <c r="V269" s="187">
        <v>114</v>
      </c>
    </row>
    <row r="270" spans="1:22">
      <c r="A270" s="169" t="s">
        <v>150</v>
      </c>
      <c r="B270" s="165">
        <v>58838</v>
      </c>
      <c r="C270" s="165"/>
      <c r="D270" s="187">
        <v>2501</v>
      </c>
      <c r="E270" s="187">
        <v>2759</v>
      </c>
      <c r="F270" s="187">
        <v>2886</v>
      </c>
      <c r="G270" s="187">
        <v>2685</v>
      </c>
      <c r="H270" s="187">
        <v>2964</v>
      </c>
      <c r="I270" s="187">
        <v>2768</v>
      </c>
      <c r="J270" s="187">
        <v>2942</v>
      </c>
      <c r="K270" s="187">
        <v>3068</v>
      </c>
      <c r="L270" s="187">
        <v>3116</v>
      </c>
      <c r="M270" s="187">
        <v>4037</v>
      </c>
      <c r="N270" s="187">
        <v>4571</v>
      </c>
      <c r="O270" s="187">
        <v>4674</v>
      </c>
      <c r="P270" s="187">
        <v>4368</v>
      </c>
      <c r="Q270" s="187">
        <v>4121</v>
      </c>
      <c r="R270" s="187">
        <v>3986</v>
      </c>
      <c r="S270" s="187">
        <v>2882</v>
      </c>
      <c r="T270" s="187">
        <v>2246</v>
      </c>
      <c r="U270" s="187">
        <v>1396</v>
      </c>
      <c r="V270" s="187">
        <v>868</v>
      </c>
    </row>
    <row r="271" spans="1:22">
      <c r="A271" s="169" t="s">
        <v>151</v>
      </c>
      <c r="B271" s="165">
        <v>164818</v>
      </c>
      <c r="C271" s="165"/>
      <c r="D271" s="187">
        <v>8114</v>
      </c>
      <c r="E271" s="187">
        <v>8700</v>
      </c>
      <c r="F271" s="187">
        <v>8629</v>
      </c>
      <c r="G271" s="187">
        <v>8240</v>
      </c>
      <c r="H271" s="187">
        <v>8605</v>
      </c>
      <c r="I271" s="187">
        <v>9283</v>
      </c>
      <c r="J271" s="187">
        <v>9740</v>
      </c>
      <c r="K271" s="187">
        <v>10555</v>
      </c>
      <c r="L271" s="187">
        <v>9896</v>
      </c>
      <c r="M271" s="187">
        <v>12023</v>
      </c>
      <c r="N271" s="187">
        <v>13133</v>
      </c>
      <c r="O271" s="187">
        <v>12674</v>
      </c>
      <c r="P271" s="187">
        <v>11118</v>
      </c>
      <c r="Q271" s="187">
        <v>9542</v>
      </c>
      <c r="R271" s="187">
        <v>8514</v>
      </c>
      <c r="S271" s="187">
        <v>6423</v>
      </c>
      <c r="T271" s="187">
        <v>4913</v>
      </c>
      <c r="U271" s="187">
        <v>3050</v>
      </c>
      <c r="V271" s="187">
        <v>1666</v>
      </c>
    </row>
    <row r="272" spans="1:22">
      <c r="A272" s="169" t="s">
        <v>131</v>
      </c>
      <c r="B272" s="165">
        <v>48885</v>
      </c>
      <c r="C272" s="165"/>
      <c r="D272" s="187">
        <v>2079</v>
      </c>
      <c r="E272" s="187">
        <v>2378</v>
      </c>
      <c r="F272" s="187">
        <v>2576</v>
      </c>
      <c r="G272" s="187">
        <v>2990</v>
      </c>
      <c r="H272" s="187">
        <v>4077</v>
      </c>
      <c r="I272" s="187">
        <v>3348</v>
      </c>
      <c r="J272" s="187">
        <v>2668</v>
      </c>
      <c r="K272" s="187">
        <v>2635</v>
      </c>
      <c r="L272" s="187">
        <v>2742</v>
      </c>
      <c r="M272" s="187">
        <v>3584</v>
      </c>
      <c r="N272" s="187">
        <v>3680</v>
      </c>
      <c r="O272" s="187">
        <v>3419</v>
      </c>
      <c r="P272" s="187">
        <v>2850</v>
      </c>
      <c r="Q272" s="187">
        <v>2540</v>
      </c>
      <c r="R272" s="187">
        <v>2570</v>
      </c>
      <c r="S272" s="187">
        <v>1926</v>
      </c>
      <c r="T272" s="187">
        <v>1466</v>
      </c>
      <c r="U272" s="187">
        <v>832</v>
      </c>
      <c r="V272" s="187">
        <v>525</v>
      </c>
    </row>
    <row r="273" spans="1:22">
      <c r="A273" s="169" t="s">
        <v>156</v>
      </c>
      <c r="B273" s="165">
        <v>46634</v>
      </c>
      <c r="C273" s="165"/>
      <c r="D273" s="187">
        <v>2270</v>
      </c>
      <c r="E273" s="187">
        <v>2513</v>
      </c>
      <c r="F273" s="187">
        <v>2415</v>
      </c>
      <c r="G273" s="187">
        <v>2326</v>
      </c>
      <c r="H273" s="187">
        <v>2529</v>
      </c>
      <c r="I273" s="187">
        <v>3021</v>
      </c>
      <c r="J273" s="187">
        <v>2839</v>
      </c>
      <c r="K273" s="187">
        <v>2910</v>
      </c>
      <c r="L273" s="187">
        <v>2586</v>
      </c>
      <c r="M273" s="187">
        <v>3284</v>
      </c>
      <c r="N273" s="187">
        <v>3823</v>
      </c>
      <c r="O273" s="187">
        <v>3613</v>
      </c>
      <c r="P273" s="187">
        <v>3199</v>
      </c>
      <c r="Q273" s="187">
        <v>2630</v>
      </c>
      <c r="R273" s="187">
        <v>2315</v>
      </c>
      <c r="S273" s="187">
        <v>1793</v>
      </c>
      <c r="T273" s="187">
        <v>1299</v>
      </c>
      <c r="U273" s="187">
        <v>867</v>
      </c>
      <c r="V273" s="187">
        <v>402</v>
      </c>
    </row>
    <row r="274" spans="1:22">
      <c r="A274" s="171" t="s">
        <v>138</v>
      </c>
      <c r="B274" s="173">
        <v>92802</v>
      </c>
      <c r="C274" s="173"/>
      <c r="D274" s="188">
        <v>4963</v>
      </c>
      <c r="E274" s="188">
        <v>5644</v>
      </c>
      <c r="F274" s="188">
        <v>5568</v>
      </c>
      <c r="G274" s="188">
        <v>5038</v>
      </c>
      <c r="H274" s="188">
        <v>5024</v>
      </c>
      <c r="I274" s="188">
        <v>5351</v>
      </c>
      <c r="J274" s="188">
        <v>6232</v>
      </c>
      <c r="K274" s="188">
        <v>6380</v>
      </c>
      <c r="L274" s="188">
        <v>5918</v>
      </c>
      <c r="M274" s="188">
        <v>7248</v>
      </c>
      <c r="N274" s="188">
        <v>7320</v>
      </c>
      <c r="O274" s="188">
        <v>6558</v>
      </c>
      <c r="P274" s="188">
        <v>5269</v>
      </c>
      <c r="Q274" s="188">
        <v>4819</v>
      </c>
      <c r="R274" s="188">
        <v>4369</v>
      </c>
      <c r="S274" s="188">
        <v>3139</v>
      </c>
      <c r="T274" s="188">
        <v>2132</v>
      </c>
      <c r="U274" s="188">
        <v>1183</v>
      </c>
      <c r="V274" s="188">
        <v>647</v>
      </c>
    </row>
    <row r="275" spans="1:22">
      <c r="A275" s="57" t="s">
        <v>237</v>
      </c>
      <c r="B275" s="58"/>
      <c r="C275" s="58"/>
      <c r="D275" s="298" t="s">
        <v>177</v>
      </c>
      <c r="E275" s="298"/>
      <c r="F275" s="298"/>
      <c r="G275" s="298"/>
      <c r="H275" s="298"/>
      <c r="I275" s="298"/>
      <c r="J275" s="298"/>
      <c r="K275" s="298"/>
      <c r="L275" s="298"/>
      <c r="M275" s="298"/>
      <c r="N275" s="298"/>
      <c r="O275" s="298"/>
      <c r="P275" s="298"/>
      <c r="Q275" s="298"/>
      <c r="R275" s="298"/>
      <c r="S275" s="298"/>
      <c r="T275" s="298"/>
      <c r="U275" s="298"/>
      <c r="V275" s="298"/>
    </row>
    <row r="276" spans="1:22">
      <c r="A276" s="59" t="s">
        <v>178</v>
      </c>
      <c r="B276" s="144" t="s">
        <v>179</v>
      </c>
      <c r="C276" s="60"/>
      <c r="D276" s="144" t="s">
        <v>180</v>
      </c>
      <c r="E276" s="144" t="s">
        <v>181</v>
      </c>
      <c r="F276" s="144" t="s">
        <v>182</v>
      </c>
      <c r="G276" s="144" t="s">
        <v>183</v>
      </c>
      <c r="H276" s="144" t="s">
        <v>184</v>
      </c>
      <c r="I276" s="144" t="s">
        <v>185</v>
      </c>
      <c r="J276" s="144" t="s">
        <v>186</v>
      </c>
      <c r="K276" s="144" t="s">
        <v>187</v>
      </c>
      <c r="L276" s="144" t="s">
        <v>188</v>
      </c>
      <c r="M276" s="144" t="s">
        <v>189</v>
      </c>
      <c r="N276" s="144" t="s">
        <v>190</v>
      </c>
      <c r="O276" s="144" t="s">
        <v>191</v>
      </c>
      <c r="P276" s="144" t="s">
        <v>192</v>
      </c>
      <c r="Q276" s="144" t="s">
        <v>193</v>
      </c>
      <c r="R276" s="144" t="s">
        <v>194</v>
      </c>
      <c r="S276" s="144" t="s">
        <v>195</v>
      </c>
      <c r="T276" s="144" t="s">
        <v>196</v>
      </c>
      <c r="U276" s="144" t="s">
        <v>197</v>
      </c>
      <c r="V276" s="144" t="s">
        <v>198</v>
      </c>
    </row>
    <row r="277" spans="1:22">
      <c r="A277" s="169" t="s">
        <v>132</v>
      </c>
      <c r="B277" s="165">
        <v>113252</v>
      </c>
      <c r="C277" s="165"/>
      <c r="D277" s="187">
        <v>6043</v>
      </c>
      <c r="E277" s="187">
        <v>5886</v>
      </c>
      <c r="F277" s="187">
        <v>4971</v>
      </c>
      <c r="G277" s="187">
        <v>5077</v>
      </c>
      <c r="H277" s="187">
        <v>8686</v>
      </c>
      <c r="I277" s="187">
        <v>12323</v>
      </c>
      <c r="J277" s="187">
        <v>10880</v>
      </c>
      <c r="K277" s="187">
        <v>9078</v>
      </c>
      <c r="L277" s="187">
        <v>7195</v>
      </c>
      <c r="M277" s="187">
        <v>7044</v>
      </c>
      <c r="N277" s="187">
        <v>7105</v>
      </c>
      <c r="O277" s="187">
        <v>6928</v>
      </c>
      <c r="P277" s="187">
        <v>6257</v>
      </c>
      <c r="Q277" s="187">
        <v>5202</v>
      </c>
      <c r="R277" s="187">
        <v>4156</v>
      </c>
      <c r="S277" s="187">
        <v>2789</v>
      </c>
      <c r="T277" s="187">
        <v>2062</v>
      </c>
      <c r="U277" s="187">
        <v>1104</v>
      </c>
      <c r="V277" s="187">
        <v>466</v>
      </c>
    </row>
    <row r="278" spans="1:22">
      <c r="A278" s="169" t="s">
        <v>142</v>
      </c>
      <c r="B278" s="165">
        <v>130179</v>
      </c>
      <c r="C278" s="165"/>
      <c r="D278" s="187">
        <v>7443</v>
      </c>
      <c r="E278" s="187">
        <v>8291</v>
      </c>
      <c r="F278" s="187">
        <v>7969</v>
      </c>
      <c r="G278" s="187">
        <v>7270</v>
      </c>
      <c r="H278" s="187">
        <v>6997</v>
      </c>
      <c r="I278" s="187">
        <v>6833</v>
      </c>
      <c r="J278" s="187">
        <v>7402</v>
      </c>
      <c r="K278" s="187">
        <v>8429</v>
      </c>
      <c r="L278" s="187">
        <v>8483</v>
      </c>
      <c r="M278" s="187">
        <v>9777</v>
      </c>
      <c r="N278" s="187">
        <v>10078</v>
      </c>
      <c r="O278" s="187">
        <v>9417</v>
      </c>
      <c r="P278" s="187">
        <v>8502</v>
      </c>
      <c r="Q278" s="187">
        <v>7567</v>
      </c>
      <c r="R278" s="187">
        <v>6643</v>
      </c>
      <c r="S278" s="187">
        <v>4226</v>
      </c>
      <c r="T278" s="187">
        <v>2820</v>
      </c>
      <c r="U278" s="187">
        <v>1416</v>
      </c>
      <c r="V278" s="187">
        <v>616</v>
      </c>
    </row>
    <row r="279" spans="1:22">
      <c r="A279" s="169" t="s">
        <v>144</v>
      </c>
      <c r="B279" s="165">
        <v>56537</v>
      </c>
      <c r="C279" s="165"/>
      <c r="D279" s="187">
        <v>2931</v>
      </c>
      <c r="E279" s="187">
        <v>3063</v>
      </c>
      <c r="F279" s="187">
        <v>3193</v>
      </c>
      <c r="G279" s="187">
        <v>3244</v>
      </c>
      <c r="H279" s="187">
        <v>3214</v>
      </c>
      <c r="I279" s="187">
        <v>3013</v>
      </c>
      <c r="J279" s="187">
        <v>2911</v>
      </c>
      <c r="K279" s="187">
        <v>3261</v>
      </c>
      <c r="L279" s="187">
        <v>2996</v>
      </c>
      <c r="M279" s="187">
        <v>3921</v>
      </c>
      <c r="N279" s="187">
        <v>4346</v>
      </c>
      <c r="O279" s="187">
        <v>4311</v>
      </c>
      <c r="P279" s="187">
        <v>3739</v>
      </c>
      <c r="Q279" s="187">
        <v>3777</v>
      </c>
      <c r="R279" s="187">
        <v>3512</v>
      </c>
      <c r="S279" s="187">
        <v>2311</v>
      </c>
      <c r="T279" s="187">
        <v>1569</v>
      </c>
      <c r="U279" s="187">
        <v>880</v>
      </c>
      <c r="V279" s="187">
        <v>345</v>
      </c>
    </row>
    <row r="280" spans="1:22">
      <c r="A280" s="169" t="s">
        <v>148</v>
      </c>
      <c r="B280" s="165">
        <v>42916</v>
      </c>
      <c r="C280" s="165"/>
      <c r="D280" s="187">
        <v>1872</v>
      </c>
      <c r="E280" s="187">
        <v>2140</v>
      </c>
      <c r="F280" s="187">
        <v>2243</v>
      </c>
      <c r="G280" s="187">
        <v>2315</v>
      </c>
      <c r="H280" s="187">
        <v>2926</v>
      </c>
      <c r="I280" s="187">
        <v>2359</v>
      </c>
      <c r="J280" s="187">
        <v>1960</v>
      </c>
      <c r="K280" s="187">
        <v>2120</v>
      </c>
      <c r="L280" s="187">
        <v>2294</v>
      </c>
      <c r="M280" s="187">
        <v>2700</v>
      </c>
      <c r="N280" s="187">
        <v>3346</v>
      </c>
      <c r="O280" s="187">
        <v>3438</v>
      </c>
      <c r="P280" s="187">
        <v>3185</v>
      </c>
      <c r="Q280" s="187">
        <v>3107</v>
      </c>
      <c r="R280" s="187">
        <v>2829</v>
      </c>
      <c r="S280" s="187">
        <v>1938</v>
      </c>
      <c r="T280" s="187">
        <v>1251</v>
      </c>
      <c r="U280" s="187">
        <v>667</v>
      </c>
      <c r="V280" s="187">
        <v>226</v>
      </c>
    </row>
    <row r="281" spans="1:22">
      <c r="A281" s="169" t="s">
        <v>127</v>
      </c>
      <c r="B281" s="165">
        <v>252989</v>
      </c>
      <c r="C281" s="165"/>
      <c r="D281" s="187">
        <v>12994</v>
      </c>
      <c r="E281" s="187">
        <v>13381</v>
      </c>
      <c r="F281" s="187">
        <v>11748</v>
      </c>
      <c r="G281" s="187">
        <v>12330</v>
      </c>
      <c r="H281" s="187">
        <v>20819</v>
      </c>
      <c r="I281" s="187">
        <v>26698</v>
      </c>
      <c r="J281" s="187">
        <v>23849</v>
      </c>
      <c r="K281" s="187">
        <v>20404</v>
      </c>
      <c r="L281" s="187">
        <v>16714</v>
      </c>
      <c r="M281" s="187">
        <v>16251</v>
      </c>
      <c r="N281" s="187">
        <v>16157</v>
      </c>
      <c r="O281" s="187">
        <v>14900</v>
      </c>
      <c r="P281" s="187">
        <v>12618</v>
      </c>
      <c r="Q281" s="187">
        <v>10841</v>
      </c>
      <c r="R281" s="187">
        <v>9084</v>
      </c>
      <c r="S281" s="187">
        <v>5907</v>
      </c>
      <c r="T281" s="187">
        <v>4538</v>
      </c>
      <c r="U281" s="187">
        <v>2563</v>
      </c>
      <c r="V281" s="187">
        <v>1193</v>
      </c>
    </row>
    <row r="282" spans="1:22">
      <c r="A282" s="169" t="s">
        <v>153</v>
      </c>
      <c r="B282" s="165">
        <v>25225</v>
      </c>
      <c r="C282" s="165"/>
      <c r="D282" s="187">
        <v>1391</v>
      </c>
      <c r="E282" s="187">
        <v>1466</v>
      </c>
      <c r="F282" s="187">
        <v>1475</v>
      </c>
      <c r="G282" s="187">
        <v>1460</v>
      </c>
      <c r="H282" s="187">
        <v>1553</v>
      </c>
      <c r="I282" s="187">
        <v>1371</v>
      </c>
      <c r="J282" s="187">
        <v>1422</v>
      </c>
      <c r="K282" s="187">
        <v>1444</v>
      </c>
      <c r="L282" s="187">
        <v>1484</v>
      </c>
      <c r="M282" s="187">
        <v>1900</v>
      </c>
      <c r="N282" s="187">
        <v>2045</v>
      </c>
      <c r="O282" s="187">
        <v>1930</v>
      </c>
      <c r="P282" s="187">
        <v>1554</v>
      </c>
      <c r="Q282" s="187">
        <v>1580</v>
      </c>
      <c r="R282" s="187">
        <v>1362</v>
      </c>
      <c r="S282" s="187">
        <v>833</v>
      </c>
      <c r="T282" s="187">
        <v>584</v>
      </c>
      <c r="U282" s="187">
        <v>256</v>
      </c>
      <c r="V282" s="187">
        <v>115</v>
      </c>
    </row>
    <row r="283" spans="1:22">
      <c r="A283" s="169" t="s">
        <v>147</v>
      </c>
      <c r="B283" s="165">
        <v>72321</v>
      </c>
      <c r="C283" s="165"/>
      <c r="D283" s="187">
        <v>3317</v>
      </c>
      <c r="E283" s="187">
        <v>3826</v>
      </c>
      <c r="F283" s="187">
        <v>3998</v>
      </c>
      <c r="G283" s="187">
        <v>3830</v>
      </c>
      <c r="H283" s="187">
        <v>3946</v>
      </c>
      <c r="I283" s="187">
        <v>3658</v>
      </c>
      <c r="J283" s="187">
        <v>3644</v>
      </c>
      <c r="K283" s="187">
        <v>3411</v>
      </c>
      <c r="L283" s="187">
        <v>3438</v>
      </c>
      <c r="M283" s="187">
        <v>4719</v>
      </c>
      <c r="N283" s="187">
        <v>5714</v>
      </c>
      <c r="O283" s="187">
        <v>5779</v>
      </c>
      <c r="P283" s="187">
        <v>5344</v>
      </c>
      <c r="Q283" s="187">
        <v>5382</v>
      </c>
      <c r="R283" s="187">
        <v>4845</v>
      </c>
      <c r="S283" s="187">
        <v>3403</v>
      </c>
      <c r="T283" s="187">
        <v>2365</v>
      </c>
      <c r="U283" s="187">
        <v>1220</v>
      </c>
      <c r="V283" s="187">
        <v>482</v>
      </c>
    </row>
    <row r="284" spans="1:22">
      <c r="A284" s="169" t="s">
        <v>145</v>
      </c>
      <c r="B284" s="165">
        <v>71782</v>
      </c>
      <c r="C284" s="165"/>
      <c r="D284" s="187">
        <v>3855</v>
      </c>
      <c r="E284" s="187">
        <v>4145</v>
      </c>
      <c r="F284" s="187">
        <v>3637</v>
      </c>
      <c r="G284" s="187">
        <v>4015</v>
      </c>
      <c r="H284" s="187">
        <v>6499</v>
      </c>
      <c r="I284" s="187">
        <v>7266</v>
      </c>
      <c r="J284" s="187">
        <v>5780</v>
      </c>
      <c r="K284" s="187">
        <v>4348</v>
      </c>
      <c r="L284" s="187">
        <v>3568</v>
      </c>
      <c r="M284" s="187">
        <v>4190</v>
      </c>
      <c r="N284" s="187">
        <v>4532</v>
      </c>
      <c r="O284" s="187">
        <v>4611</v>
      </c>
      <c r="P284" s="187">
        <v>4040</v>
      </c>
      <c r="Q284" s="187">
        <v>3372</v>
      </c>
      <c r="R284" s="187">
        <v>3084</v>
      </c>
      <c r="S284" s="187">
        <v>2098</v>
      </c>
      <c r="T284" s="187">
        <v>1529</v>
      </c>
      <c r="U284" s="187">
        <v>863</v>
      </c>
      <c r="V284" s="187">
        <v>350</v>
      </c>
    </row>
    <row r="285" spans="1:22">
      <c r="A285" s="169" t="s">
        <v>146</v>
      </c>
      <c r="B285" s="165">
        <v>59105</v>
      </c>
      <c r="C285" s="165"/>
      <c r="D285" s="187">
        <v>3313</v>
      </c>
      <c r="E285" s="187">
        <v>3569</v>
      </c>
      <c r="F285" s="187">
        <v>3381</v>
      </c>
      <c r="G285" s="187">
        <v>3132</v>
      </c>
      <c r="H285" s="187">
        <v>3653</v>
      </c>
      <c r="I285" s="187">
        <v>3556</v>
      </c>
      <c r="J285" s="187">
        <v>3422</v>
      </c>
      <c r="K285" s="187">
        <v>3446</v>
      </c>
      <c r="L285" s="187">
        <v>3276</v>
      </c>
      <c r="M285" s="187">
        <v>4253</v>
      </c>
      <c r="N285" s="187">
        <v>4633</v>
      </c>
      <c r="O285" s="187">
        <v>4398</v>
      </c>
      <c r="P285" s="187">
        <v>3872</v>
      </c>
      <c r="Q285" s="187">
        <v>3601</v>
      </c>
      <c r="R285" s="187">
        <v>3204</v>
      </c>
      <c r="S285" s="187">
        <v>2077</v>
      </c>
      <c r="T285" s="187">
        <v>1405</v>
      </c>
      <c r="U285" s="187">
        <v>653</v>
      </c>
      <c r="V285" s="187">
        <v>261</v>
      </c>
    </row>
    <row r="286" spans="1:22">
      <c r="A286" s="169" t="s">
        <v>152</v>
      </c>
      <c r="B286" s="165">
        <v>52468</v>
      </c>
      <c r="C286" s="165"/>
      <c r="D286" s="187">
        <v>2905</v>
      </c>
      <c r="E286" s="187">
        <v>3241</v>
      </c>
      <c r="F286" s="187">
        <v>3214</v>
      </c>
      <c r="G286" s="187">
        <v>3096</v>
      </c>
      <c r="H286" s="187">
        <v>3207</v>
      </c>
      <c r="I286" s="187">
        <v>3032</v>
      </c>
      <c r="J286" s="187">
        <v>2507</v>
      </c>
      <c r="K286" s="187">
        <v>2729</v>
      </c>
      <c r="L286" s="187">
        <v>2816</v>
      </c>
      <c r="M286" s="187">
        <v>3549</v>
      </c>
      <c r="N286" s="187">
        <v>3983</v>
      </c>
      <c r="O286" s="187">
        <v>4014</v>
      </c>
      <c r="P286" s="187">
        <v>3498</v>
      </c>
      <c r="Q286" s="187">
        <v>3119</v>
      </c>
      <c r="R286" s="187">
        <v>2842</v>
      </c>
      <c r="S286" s="187">
        <v>1940</v>
      </c>
      <c r="T286" s="187">
        <v>1594</v>
      </c>
      <c r="U286" s="187">
        <v>854</v>
      </c>
      <c r="V286" s="187">
        <v>328</v>
      </c>
    </row>
    <row r="287" spans="1:22">
      <c r="A287" s="169" t="s">
        <v>133</v>
      </c>
      <c r="B287" s="165">
        <v>50719</v>
      </c>
      <c r="C287" s="165"/>
      <c r="D287" s="187">
        <v>2926</v>
      </c>
      <c r="E287" s="187">
        <v>3258</v>
      </c>
      <c r="F287" s="187">
        <v>3278</v>
      </c>
      <c r="G287" s="187">
        <v>2723</v>
      </c>
      <c r="H287" s="187">
        <v>2922</v>
      </c>
      <c r="I287" s="187">
        <v>2647</v>
      </c>
      <c r="J287" s="187">
        <v>2657</v>
      </c>
      <c r="K287" s="187">
        <v>2867</v>
      </c>
      <c r="L287" s="187">
        <v>3085</v>
      </c>
      <c r="M287" s="187">
        <v>3722</v>
      </c>
      <c r="N287" s="187">
        <v>3960</v>
      </c>
      <c r="O287" s="187">
        <v>3911</v>
      </c>
      <c r="P287" s="187">
        <v>3345</v>
      </c>
      <c r="Q287" s="187">
        <v>2788</v>
      </c>
      <c r="R287" s="187">
        <v>2724</v>
      </c>
      <c r="S287" s="187">
        <v>1755</v>
      </c>
      <c r="T287" s="187">
        <v>1240</v>
      </c>
      <c r="U287" s="187">
        <v>632</v>
      </c>
      <c r="V287" s="187">
        <v>279</v>
      </c>
    </row>
    <row r="288" spans="1:22">
      <c r="A288" s="169" t="s">
        <v>140</v>
      </c>
      <c r="B288" s="165">
        <v>45473</v>
      </c>
      <c r="C288" s="165"/>
      <c r="D288" s="187">
        <v>2705</v>
      </c>
      <c r="E288" s="187">
        <v>3294</v>
      </c>
      <c r="F288" s="187">
        <v>3294</v>
      </c>
      <c r="G288" s="187">
        <v>2932</v>
      </c>
      <c r="H288" s="187">
        <v>2791</v>
      </c>
      <c r="I288" s="187">
        <v>2333</v>
      </c>
      <c r="J288" s="187">
        <v>1976</v>
      </c>
      <c r="K288" s="187">
        <v>2423</v>
      </c>
      <c r="L288" s="187">
        <v>2804</v>
      </c>
      <c r="M288" s="187">
        <v>3243</v>
      </c>
      <c r="N288" s="187">
        <v>3394</v>
      </c>
      <c r="O288" s="187">
        <v>3304</v>
      </c>
      <c r="P288" s="187">
        <v>2891</v>
      </c>
      <c r="Q288" s="187">
        <v>2422</v>
      </c>
      <c r="R288" s="187">
        <v>2147</v>
      </c>
      <c r="S288" s="187">
        <v>1465</v>
      </c>
      <c r="T288" s="187">
        <v>1150</v>
      </c>
      <c r="U288" s="187">
        <v>619</v>
      </c>
      <c r="V288" s="187">
        <v>286</v>
      </c>
    </row>
    <row r="289" spans="1:22">
      <c r="A289" s="169" t="s">
        <v>137</v>
      </c>
      <c r="B289" s="165">
        <v>78497</v>
      </c>
      <c r="C289" s="165"/>
      <c r="D289" s="187">
        <v>4271</v>
      </c>
      <c r="E289" s="187">
        <v>4775</v>
      </c>
      <c r="F289" s="187">
        <v>4623</v>
      </c>
      <c r="G289" s="187">
        <v>4435</v>
      </c>
      <c r="H289" s="187">
        <v>4683</v>
      </c>
      <c r="I289" s="187">
        <v>4654</v>
      </c>
      <c r="J289" s="187">
        <v>4651</v>
      </c>
      <c r="K289" s="187">
        <v>4983</v>
      </c>
      <c r="L289" s="187">
        <v>5101</v>
      </c>
      <c r="M289" s="187">
        <v>6068</v>
      </c>
      <c r="N289" s="187">
        <v>6261</v>
      </c>
      <c r="O289" s="187">
        <v>5700</v>
      </c>
      <c r="P289" s="187">
        <v>4693</v>
      </c>
      <c r="Q289" s="187">
        <v>4304</v>
      </c>
      <c r="R289" s="187">
        <v>3877</v>
      </c>
      <c r="S289" s="187">
        <v>2498</v>
      </c>
      <c r="T289" s="187">
        <v>1730</v>
      </c>
      <c r="U289" s="187">
        <v>843</v>
      </c>
      <c r="V289" s="187">
        <v>347</v>
      </c>
    </row>
    <row r="290" spans="1:22">
      <c r="A290" s="169" t="s">
        <v>141</v>
      </c>
      <c r="B290" s="165">
        <v>180620</v>
      </c>
      <c r="C290" s="165"/>
      <c r="D290" s="187">
        <v>9750</v>
      </c>
      <c r="E290" s="187">
        <v>10993</v>
      </c>
      <c r="F290" s="187">
        <v>10418</v>
      </c>
      <c r="G290" s="187">
        <v>10481</v>
      </c>
      <c r="H290" s="187">
        <v>11929</v>
      </c>
      <c r="I290" s="187">
        <v>10837</v>
      </c>
      <c r="J290" s="187">
        <v>10076</v>
      </c>
      <c r="K290" s="187">
        <v>10612</v>
      </c>
      <c r="L290" s="187">
        <v>10449</v>
      </c>
      <c r="M290" s="187">
        <v>12565</v>
      </c>
      <c r="N290" s="187">
        <v>13654</v>
      </c>
      <c r="O290" s="187">
        <v>13034</v>
      </c>
      <c r="P290" s="187">
        <v>11613</v>
      </c>
      <c r="Q290" s="187">
        <v>10462</v>
      </c>
      <c r="R290" s="187">
        <v>9945</v>
      </c>
      <c r="S290" s="187">
        <v>6448</v>
      </c>
      <c r="T290" s="187">
        <v>4246</v>
      </c>
      <c r="U290" s="187">
        <v>2167</v>
      </c>
      <c r="V290" s="187">
        <v>941</v>
      </c>
    </row>
    <row r="291" spans="1:22">
      <c r="A291" s="169" t="s">
        <v>143</v>
      </c>
      <c r="B291" s="165">
        <v>306050</v>
      </c>
      <c r="C291" s="165"/>
      <c r="D291" s="187">
        <v>17221</v>
      </c>
      <c r="E291" s="187">
        <v>16696</v>
      </c>
      <c r="F291" s="187">
        <v>14470</v>
      </c>
      <c r="G291" s="187">
        <v>15880</v>
      </c>
      <c r="H291" s="187">
        <v>26126</v>
      </c>
      <c r="I291" s="187">
        <v>34317</v>
      </c>
      <c r="J291" s="187">
        <v>29897</v>
      </c>
      <c r="K291" s="187">
        <v>24538</v>
      </c>
      <c r="L291" s="187">
        <v>18354</v>
      </c>
      <c r="M291" s="187">
        <v>18983</v>
      </c>
      <c r="N291" s="187">
        <v>19635</v>
      </c>
      <c r="O291" s="187">
        <v>18584</v>
      </c>
      <c r="P291" s="187">
        <v>15232</v>
      </c>
      <c r="Q291" s="187">
        <v>12114</v>
      </c>
      <c r="R291" s="187">
        <v>9766</v>
      </c>
      <c r="S291" s="187">
        <v>6485</v>
      </c>
      <c r="T291" s="187">
        <v>4417</v>
      </c>
      <c r="U291" s="187">
        <v>2333</v>
      </c>
      <c r="V291" s="187">
        <v>1002</v>
      </c>
    </row>
    <row r="292" spans="1:22">
      <c r="A292" s="169" t="s">
        <v>134</v>
      </c>
      <c r="B292" s="165">
        <v>115391</v>
      </c>
      <c r="C292" s="165"/>
      <c r="D292" s="187">
        <v>5752</v>
      </c>
      <c r="E292" s="187">
        <v>6492</v>
      </c>
      <c r="F292" s="187">
        <v>6648</v>
      </c>
      <c r="G292" s="187">
        <v>6493</v>
      </c>
      <c r="H292" s="187">
        <v>6313</v>
      </c>
      <c r="I292" s="187">
        <v>6095</v>
      </c>
      <c r="J292" s="187">
        <v>6676</v>
      </c>
      <c r="K292" s="187">
        <v>6694</v>
      </c>
      <c r="L292" s="187">
        <v>6373</v>
      </c>
      <c r="M292" s="187">
        <v>7672</v>
      </c>
      <c r="N292" s="187">
        <v>9117</v>
      </c>
      <c r="O292" s="187">
        <v>8896</v>
      </c>
      <c r="P292" s="187">
        <v>8221</v>
      </c>
      <c r="Q292" s="187">
        <v>7602</v>
      </c>
      <c r="R292" s="187">
        <v>6791</v>
      </c>
      <c r="S292" s="187">
        <v>4385</v>
      </c>
      <c r="T292" s="187">
        <v>2924</v>
      </c>
      <c r="U292" s="187">
        <v>1603</v>
      </c>
      <c r="V292" s="187">
        <v>644</v>
      </c>
    </row>
    <row r="293" spans="1:22">
      <c r="A293" s="169" t="s">
        <v>155</v>
      </c>
      <c r="B293" s="165">
        <v>37401</v>
      </c>
      <c r="C293" s="165"/>
      <c r="D293" s="187">
        <v>1882</v>
      </c>
      <c r="E293" s="187">
        <v>2126</v>
      </c>
      <c r="F293" s="187">
        <v>2172</v>
      </c>
      <c r="G293" s="187">
        <v>2056</v>
      </c>
      <c r="H293" s="187">
        <v>2297</v>
      </c>
      <c r="I293" s="187">
        <v>2351</v>
      </c>
      <c r="J293" s="187">
        <v>2209</v>
      </c>
      <c r="K293" s="187">
        <v>2147</v>
      </c>
      <c r="L293" s="187">
        <v>1936</v>
      </c>
      <c r="M293" s="187">
        <v>2406</v>
      </c>
      <c r="N293" s="187">
        <v>3058</v>
      </c>
      <c r="O293" s="187">
        <v>3193</v>
      </c>
      <c r="P293" s="187">
        <v>2516</v>
      </c>
      <c r="Q293" s="187">
        <v>2257</v>
      </c>
      <c r="R293" s="187">
        <v>1955</v>
      </c>
      <c r="S293" s="187">
        <v>1307</v>
      </c>
      <c r="T293" s="187">
        <v>893</v>
      </c>
      <c r="U293" s="187">
        <v>456</v>
      </c>
      <c r="V293" s="187">
        <v>184</v>
      </c>
    </row>
    <row r="294" spans="1:22">
      <c r="A294" s="169" t="s">
        <v>129</v>
      </c>
      <c r="B294" s="165">
        <v>43893</v>
      </c>
      <c r="C294" s="165"/>
      <c r="D294" s="187">
        <v>2934</v>
      </c>
      <c r="E294" s="187">
        <v>2853</v>
      </c>
      <c r="F294" s="187">
        <v>2590</v>
      </c>
      <c r="G294" s="187">
        <v>2456</v>
      </c>
      <c r="H294" s="187">
        <v>2471</v>
      </c>
      <c r="I294" s="187">
        <v>2620</v>
      </c>
      <c r="J294" s="187">
        <v>2752</v>
      </c>
      <c r="K294" s="187">
        <v>2880</v>
      </c>
      <c r="L294" s="187">
        <v>2705</v>
      </c>
      <c r="M294" s="187">
        <v>2989</v>
      </c>
      <c r="N294" s="187">
        <v>3204</v>
      </c>
      <c r="O294" s="187">
        <v>3066</v>
      </c>
      <c r="P294" s="187">
        <v>2699</v>
      </c>
      <c r="Q294" s="187">
        <v>2484</v>
      </c>
      <c r="R294" s="187">
        <v>2228</v>
      </c>
      <c r="S294" s="187">
        <v>1385</v>
      </c>
      <c r="T294" s="187">
        <v>917</v>
      </c>
      <c r="U294" s="187">
        <v>475</v>
      </c>
      <c r="V294" s="187">
        <v>185</v>
      </c>
    </row>
    <row r="295" spans="1:22">
      <c r="A295" s="169" t="s">
        <v>126</v>
      </c>
      <c r="B295" s="165">
        <v>47297</v>
      </c>
      <c r="C295" s="165"/>
      <c r="D295" s="187">
        <v>2358</v>
      </c>
      <c r="E295" s="187">
        <v>2683</v>
      </c>
      <c r="F295" s="187">
        <v>2697</v>
      </c>
      <c r="G295" s="187">
        <v>2826</v>
      </c>
      <c r="H295" s="187">
        <v>2872</v>
      </c>
      <c r="I295" s="187">
        <v>2712</v>
      </c>
      <c r="J295" s="187">
        <v>2782</v>
      </c>
      <c r="K295" s="187">
        <v>2789</v>
      </c>
      <c r="L295" s="187">
        <v>2705</v>
      </c>
      <c r="M295" s="187">
        <v>3427</v>
      </c>
      <c r="N295" s="187">
        <v>3630</v>
      </c>
      <c r="O295" s="187">
        <v>3433</v>
      </c>
      <c r="P295" s="187">
        <v>3101</v>
      </c>
      <c r="Q295" s="187">
        <v>2813</v>
      </c>
      <c r="R295" s="187">
        <v>2528</v>
      </c>
      <c r="S295" s="187">
        <v>1778</v>
      </c>
      <c r="T295" s="187">
        <v>1224</v>
      </c>
      <c r="U295" s="187">
        <v>643</v>
      </c>
      <c r="V295" s="187">
        <v>296</v>
      </c>
    </row>
    <row r="296" spans="1:22">
      <c r="A296" s="169" t="s">
        <v>128</v>
      </c>
      <c r="B296" s="165">
        <v>13247</v>
      </c>
      <c r="C296" s="165"/>
      <c r="D296" s="187">
        <v>635</v>
      </c>
      <c r="E296" s="187">
        <v>720</v>
      </c>
      <c r="F296" s="187">
        <v>767</v>
      </c>
      <c r="G296" s="187">
        <v>636</v>
      </c>
      <c r="H296" s="187">
        <v>623</v>
      </c>
      <c r="I296" s="187">
        <v>578</v>
      </c>
      <c r="J296" s="187">
        <v>646</v>
      </c>
      <c r="K296" s="187">
        <v>665</v>
      </c>
      <c r="L296" s="187">
        <v>757</v>
      </c>
      <c r="M296" s="187">
        <v>989</v>
      </c>
      <c r="N296" s="187">
        <v>1059</v>
      </c>
      <c r="O296" s="187">
        <v>1074</v>
      </c>
      <c r="P296" s="187">
        <v>985</v>
      </c>
      <c r="Q296" s="187">
        <v>979</v>
      </c>
      <c r="R296" s="187">
        <v>863</v>
      </c>
      <c r="S296" s="187">
        <v>593</v>
      </c>
      <c r="T296" s="187">
        <v>387</v>
      </c>
      <c r="U296" s="187">
        <v>192</v>
      </c>
      <c r="V296" s="187">
        <v>99</v>
      </c>
    </row>
    <row r="297" spans="1:22">
      <c r="A297" s="169" t="s">
        <v>154</v>
      </c>
      <c r="B297" s="165">
        <v>64399</v>
      </c>
      <c r="C297" s="165"/>
      <c r="D297" s="187">
        <v>3326</v>
      </c>
      <c r="E297" s="187">
        <v>3719</v>
      </c>
      <c r="F297" s="187">
        <v>3862</v>
      </c>
      <c r="G297" s="187">
        <v>3720</v>
      </c>
      <c r="H297" s="187">
        <v>4167</v>
      </c>
      <c r="I297" s="187">
        <v>3697</v>
      </c>
      <c r="J297" s="187">
        <v>3214</v>
      </c>
      <c r="K297" s="187">
        <v>3217</v>
      </c>
      <c r="L297" s="187">
        <v>3284</v>
      </c>
      <c r="M297" s="187">
        <v>4314</v>
      </c>
      <c r="N297" s="187">
        <v>4954</v>
      </c>
      <c r="O297" s="187">
        <v>4987</v>
      </c>
      <c r="P297" s="187">
        <v>4464</v>
      </c>
      <c r="Q297" s="187">
        <v>4203</v>
      </c>
      <c r="R297" s="187">
        <v>3908</v>
      </c>
      <c r="S297" s="187">
        <v>2602</v>
      </c>
      <c r="T297" s="187">
        <v>1586</v>
      </c>
      <c r="U297" s="187">
        <v>855</v>
      </c>
      <c r="V297" s="187">
        <v>320</v>
      </c>
    </row>
    <row r="298" spans="1:22">
      <c r="A298" s="169" t="s">
        <v>149</v>
      </c>
      <c r="B298" s="165">
        <v>164820</v>
      </c>
      <c r="C298" s="165"/>
      <c r="D298" s="187">
        <v>9423</v>
      </c>
      <c r="E298" s="187">
        <v>10309</v>
      </c>
      <c r="F298" s="187">
        <v>10591</v>
      </c>
      <c r="G298" s="187">
        <v>9944</v>
      </c>
      <c r="H298" s="187">
        <v>10636</v>
      </c>
      <c r="I298" s="187">
        <v>10389</v>
      </c>
      <c r="J298" s="187">
        <v>10272</v>
      </c>
      <c r="K298" s="187">
        <v>11030</v>
      </c>
      <c r="L298" s="187">
        <v>10268</v>
      </c>
      <c r="M298" s="187">
        <v>11972</v>
      </c>
      <c r="N298" s="187">
        <v>12991</v>
      </c>
      <c r="O298" s="187">
        <v>11682</v>
      </c>
      <c r="P298" s="187">
        <v>9772</v>
      </c>
      <c r="Q298" s="187">
        <v>8516</v>
      </c>
      <c r="R298" s="187">
        <v>7171</v>
      </c>
      <c r="S298" s="187">
        <v>4829</v>
      </c>
      <c r="T298" s="187">
        <v>3006</v>
      </c>
      <c r="U298" s="187">
        <v>1486</v>
      </c>
      <c r="V298" s="187">
        <v>533</v>
      </c>
    </row>
    <row r="299" spans="1:22">
      <c r="A299" s="169" t="s">
        <v>125</v>
      </c>
      <c r="B299" s="165">
        <v>11039</v>
      </c>
      <c r="C299" s="165"/>
      <c r="D299" s="187">
        <v>492</v>
      </c>
      <c r="E299" s="187">
        <v>623</v>
      </c>
      <c r="F299" s="187">
        <v>592</v>
      </c>
      <c r="G299" s="187">
        <v>540</v>
      </c>
      <c r="H299" s="187">
        <v>600</v>
      </c>
      <c r="I299" s="187">
        <v>617</v>
      </c>
      <c r="J299" s="187">
        <v>593</v>
      </c>
      <c r="K299" s="187">
        <v>568</v>
      </c>
      <c r="L299" s="187">
        <v>572</v>
      </c>
      <c r="M299" s="187">
        <v>734</v>
      </c>
      <c r="N299" s="187">
        <v>901</v>
      </c>
      <c r="O299" s="187">
        <v>922</v>
      </c>
      <c r="P299" s="187">
        <v>796</v>
      </c>
      <c r="Q299" s="187">
        <v>768</v>
      </c>
      <c r="R299" s="187">
        <v>674</v>
      </c>
      <c r="S299" s="187">
        <v>491</v>
      </c>
      <c r="T299" s="187">
        <v>327</v>
      </c>
      <c r="U299" s="187">
        <v>159</v>
      </c>
      <c r="V299" s="187">
        <v>70</v>
      </c>
    </row>
    <row r="300" spans="1:22">
      <c r="A300" s="169" t="s">
        <v>130</v>
      </c>
      <c r="B300" s="165">
        <v>74367</v>
      </c>
      <c r="C300" s="165"/>
      <c r="D300" s="187">
        <v>3585</v>
      </c>
      <c r="E300" s="187">
        <v>4082</v>
      </c>
      <c r="F300" s="187">
        <v>4025</v>
      </c>
      <c r="G300" s="187">
        <v>4230</v>
      </c>
      <c r="H300" s="187">
        <v>4209</v>
      </c>
      <c r="I300" s="187">
        <v>4289</v>
      </c>
      <c r="J300" s="187">
        <v>4175</v>
      </c>
      <c r="K300" s="187">
        <v>4391</v>
      </c>
      <c r="L300" s="187">
        <v>3970</v>
      </c>
      <c r="M300" s="187">
        <v>4854</v>
      </c>
      <c r="N300" s="187">
        <v>5835</v>
      </c>
      <c r="O300" s="187">
        <v>5536</v>
      </c>
      <c r="P300" s="187">
        <v>5044</v>
      </c>
      <c r="Q300" s="187">
        <v>4820</v>
      </c>
      <c r="R300" s="187">
        <v>4372</v>
      </c>
      <c r="S300" s="187">
        <v>3021</v>
      </c>
      <c r="T300" s="187">
        <v>2110</v>
      </c>
      <c r="U300" s="187">
        <v>1274</v>
      </c>
      <c r="V300" s="187">
        <v>545</v>
      </c>
    </row>
    <row r="301" spans="1:22">
      <c r="A301" s="169" t="s">
        <v>139</v>
      </c>
      <c r="B301" s="165">
        <v>85869</v>
      </c>
      <c r="C301" s="165"/>
      <c r="D301" s="187">
        <v>4607</v>
      </c>
      <c r="E301" s="187">
        <v>4970</v>
      </c>
      <c r="F301" s="187">
        <v>4823</v>
      </c>
      <c r="G301" s="187">
        <v>4762</v>
      </c>
      <c r="H301" s="187">
        <v>5533</v>
      </c>
      <c r="I301" s="187">
        <v>5913</v>
      </c>
      <c r="J301" s="187">
        <v>5735</v>
      </c>
      <c r="K301" s="187">
        <v>5541</v>
      </c>
      <c r="L301" s="187">
        <v>4787</v>
      </c>
      <c r="M301" s="187">
        <v>5821</v>
      </c>
      <c r="N301" s="187">
        <v>6761</v>
      </c>
      <c r="O301" s="187">
        <v>6566</v>
      </c>
      <c r="P301" s="187">
        <v>5433</v>
      </c>
      <c r="Q301" s="187">
        <v>4558</v>
      </c>
      <c r="R301" s="187">
        <v>4072</v>
      </c>
      <c r="S301" s="187">
        <v>2739</v>
      </c>
      <c r="T301" s="187">
        <v>1886</v>
      </c>
      <c r="U301" s="187">
        <v>937</v>
      </c>
      <c r="V301" s="187">
        <v>425</v>
      </c>
    </row>
    <row r="302" spans="1:22">
      <c r="A302" s="169" t="s">
        <v>136</v>
      </c>
      <c r="B302" s="165">
        <v>55989</v>
      </c>
      <c r="C302" s="165"/>
      <c r="D302" s="187">
        <v>2785</v>
      </c>
      <c r="E302" s="187">
        <v>3208</v>
      </c>
      <c r="F302" s="187">
        <v>3099</v>
      </c>
      <c r="G302" s="187">
        <v>2996</v>
      </c>
      <c r="H302" s="187">
        <v>2851</v>
      </c>
      <c r="I302" s="187">
        <v>2523</v>
      </c>
      <c r="J302" s="187">
        <v>2546</v>
      </c>
      <c r="K302" s="187">
        <v>2734</v>
      </c>
      <c r="L302" s="187">
        <v>2860</v>
      </c>
      <c r="M302" s="187">
        <v>3957</v>
      </c>
      <c r="N302" s="187">
        <v>4594</v>
      </c>
      <c r="O302" s="187">
        <v>4621</v>
      </c>
      <c r="P302" s="187">
        <v>4198</v>
      </c>
      <c r="Q302" s="187">
        <v>3953</v>
      </c>
      <c r="R302" s="187">
        <v>3797</v>
      </c>
      <c r="S302" s="187">
        <v>2451</v>
      </c>
      <c r="T302" s="187">
        <v>1647</v>
      </c>
      <c r="U302" s="187">
        <v>860</v>
      </c>
      <c r="V302" s="187">
        <v>309</v>
      </c>
    </row>
    <row r="303" spans="1:22">
      <c r="A303" s="169" t="s">
        <v>135</v>
      </c>
      <c r="B303" s="165">
        <v>11713</v>
      </c>
      <c r="C303" s="165"/>
      <c r="D303" s="187">
        <v>613</v>
      </c>
      <c r="E303" s="187">
        <v>751</v>
      </c>
      <c r="F303" s="187">
        <v>702</v>
      </c>
      <c r="G303" s="187">
        <v>649</v>
      </c>
      <c r="H303" s="187">
        <v>666</v>
      </c>
      <c r="I303" s="187">
        <v>651</v>
      </c>
      <c r="J303" s="187">
        <v>719</v>
      </c>
      <c r="K303" s="187">
        <v>708</v>
      </c>
      <c r="L303" s="187">
        <v>714</v>
      </c>
      <c r="M303" s="187">
        <v>813</v>
      </c>
      <c r="N303" s="187">
        <v>905</v>
      </c>
      <c r="O303" s="187">
        <v>859</v>
      </c>
      <c r="P303" s="187">
        <v>766</v>
      </c>
      <c r="Q303" s="187">
        <v>701</v>
      </c>
      <c r="R303" s="187">
        <v>629</v>
      </c>
      <c r="S303" s="187">
        <v>423</v>
      </c>
      <c r="T303" s="187">
        <v>270</v>
      </c>
      <c r="U303" s="187">
        <v>126</v>
      </c>
      <c r="V303" s="187">
        <v>48</v>
      </c>
    </row>
    <row r="304" spans="1:22">
      <c r="A304" s="169" t="s">
        <v>150</v>
      </c>
      <c r="B304" s="165">
        <v>53712</v>
      </c>
      <c r="C304" s="165"/>
      <c r="D304" s="187">
        <v>2596</v>
      </c>
      <c r="E304" s="187">
        <v>2939</v>
      </c>
      <c r="F304" s="187">
        <v>2864</v>
      </c>
      <c r="G304" s="187">
        <v>2948</v>
      </c>
      <c r="H304" s="187">
        <v>3008</v>
      </c>
      <c r="I304" s="187">
        <v>2763</v>
      </c>
      <c r="J304" s="187">
        <v>2620</v>
      </c>
      <c r="K304" s="187">
        <v>2713</v>
      </c>
      <c r="L304" s="187">
        <v>2718</v>
      </c>
      <c r="M304" s="187">
        <v>3552</v>
      </c>
      <c r="N304" s="187">
        <v>4187</v>
      </c>
      <c r="O304" s="187">
        <v>4184</v>
      </c>
      <c r="P304" s="187">
        <v>3933</v>
      </c>
      <c r="Q304" s="187">
        <v>3805</v>
      </c>
      <c r="R304" s="187">
        <v>3522</v>
      </c>
      <c r="S304" s="187">
        <v>2410</v>
      </c>
      <c r="T304" s="187">
        <v>1685</v>
      </c>
      <c r="U304" s="187">
        <v>885</v>
      </c>
      <c r="V304" s="187">
        <v>380</v>
      </c>
    </row>
    <row r="305" spans="1:22">
      <c r="A305" s="169" t="s">
        <v>151</v>
      </c>
      <c r="B305" s="165">
        <v>154202</v>
      </c>
      <c r="C305" s="165"/>
      <c r="D305" s="187">
        <v>8689</v>
      </c>
      <c r="E305" s="187">
        <v>9165</v>
      </c>
      <c r="F305" s="187">
        <v>8787</v>
      </c>
      <c r="G305" s="187">
        <v>8588</v>
      </c>
      <c r="H305" s="187">
        <v>9152</v>
      </c>
      <c r="I305" s="187">
        <v>9066</v>
      </c>
      <c r="J305" s="187">
        <v>8889</v>
      </c>
      <c r="K305" s="187">
        <v>9719</v>
      </c>
      <c r="L305" s="187">
        <v>9304</v>
      </c>
      <c r="M305" s="187">
        <v>11452</v>
      </c>
      <c r="N305" s="187">
        <v>12040</v>
      </c>
      <c r="O305" s="187">
        <v>11894</v>
      </c>
      <c r="P305" s="187">
        <v>10268</v>
      </c>
      <c r="Q305" s="187">
        <v>8722</v>
      </c>
      <c r="R305" s="187">
        <v>7628</v>
      </c>
      <c r="S305" s="187">
        <v>5010</v>
      </c>
      <c r="T305" s="187">
        <v>3430</v>
      </c>
      <c r="U305" s="187">
        <v>1734</v>
      </c>
      <c r="V305" s="187">
        <v>665</v>
      </c>
    </row>
    <row r="306" spans="1:22">
      <c r="A306" s="169" t="s">
        <v>131</v>
      </c>
      <c r="B306" s="165">
        <v>45445</v>
      </c>
      <c r="C306" s="165"/>
      <c r="D306" s="187">
        <v>2215</v>
      </c>
      <c r="E306" s="187">
        <v>2487</v>
      </c>
      <c r="F306" s="187">
        <v>2732</v>
      </c>
      <c r="G306" s="187">
        <v>2874</v>
      </c>
      <c r="H306" s="187">
        <v>3834</v>
      </c>
      <c r="I306" s="187">
        <v>3152</v>
      </c>
      <c r="J306" s="187">
        <v>2455</v>
      </c>
      <c r="K306" s="187">
        <v>2476</v>
      </c>
      <c r="L306" s="187">
        <v>2507</v>
      </c>
      <c r="M306" s="187">
        <v>3100</v>
      </c>
      <c r="N306" s="187">
        <v>3496</v>
      </c>
      <c r="O306" s="187">
        <v>3229</v>
      </c>
      <c r="P306" s="187">
        <v>2745</v>
      </c>
      <c r="Q306" s="187">
        <v>2511</v>
      </c>
      <c r="R306" s="187">
        <v>2238</v>
      </c>
      <c r="S306" s="187">
        <v>1587</v>
      </c>
      <c r="T306" s="187">
        <v>1052</v>
      </c>
      <c r="U306" s="187">
        <v>560</v>
      </c>
      <c r="V306" s="187">
        <v>195</v>
      </c>
    </row>
    <row r="307" spans="1:22">
      <c r="A307" s="169" t="s">
        <v>156</v>
      </c>
      <c r="B307" s="165">
        <v>42496</v>
      </c>
      <c r="C307" s="165"/>
      <c r="D307" s="187">
        <v>2356</v>
      </c>
      <c r="E307" s="187">
        <v>2712</v>
      </c>
      <c r="F307" s="187">
        <v>2519</v>
      </c>
      <c r="G307" s="187">
        <v>2296</v>
      </c>
      <c r="H307" s="187">
        <v>2713</v>
      </c>
      <c r="I307" s="187">
        <v>2804</v>
      </c>
      <c r="J307" s="187">
        <v>2804</v>
      </c>
      <c r="K307" s="187">
        <v>2517</v>
      </c>
      <c r="L307" s="187">
        <v>2241</v>
      </c>
      <c r="M307" s="187">
        <v>2866</v>
      </c>
      <c r="N307" s="187">
        <v>3345</v>
      </c>
      <c r="O307" s="187">
        <v>3279</v>
      </c>
      <c r="P307" s="187">
        <v>2923</v>
      </c>
      <c r="Q307" s="187">
        <v>2357</v>
      </c>
      <c r="R307" s="187">
        <v>2070</v>
      </c>
      <c r="S307" s="187">
        <v>1262</v>
      </c>
      <c r="T307" s="187">
        <v>848</v>
      </c>
      <c r="U307" s="187">
        <v>413</v>
      </c>
      <c r="V307" s="187">
        <v>171</v>
      </c>
    </row>
    <row r="308" spans="1:22">
      <c r="A308" s="171" t="s">
        <v>138</v>
      </c>
      <c r="B308" s="173">
        <v>89338</v>
      </c>
      <c r="C308" s="173"/>
      <c r="D308" s="188">
        <v>5394</v>
      </c>
      <c r="E308" s="188">
        <v>5983</v>
      </c>
      <c r="F308" s="188">
        <v>5884</v>
      </c>
      <c r="G308" s="188">
        <v>5171</v>
      </c>
      <c r="H308" s="188">
        <v>5391</v>
      </c>
      <c r="I308" s="188">
        <v>5415</v>
      </c>
      <c r="J308" s="188">
        <v>5820</v>
      </c>
      <c r="K308" s="188">
        <v>5867</v>
      </c>
      <c r="L308" s="188">
        <v>5817</v>
      </c>
      <c r="M308" s="188">
        <v>6758</v>
      </c>
      <c r="N308" s="188">
        <v>6949</v>
      </c>
      <c r="O308" s="188">
        <v>6372</v>
      </c>
      <c r="P308" s="188">
        <v>4996</v>
      </c>
      <c r="Q308" s="188">
        <v>4327</v>
      </c>
      <c r="R308" s="188">
        <v>3889</v>
      </c>
      <c r="S308" s="188">
        <v>2595</v>
      </c>
      <c r="T308" s="188">
        <v>1632</v>
      </c>
      <c r="U308" s="188">
        <v>764</v>
      </c>
      <c r="V308" s="188">
        <v>314</v>
      </c>
    </row>
    <row r="309" spans="1:22">
      <c r="B309" s="131"/>
    </row>
    <row r="310" spans="1:22">
      <c r="A310" s="142" t="s">
        <v>214</v>
      </c>
    </row>
  </sheetData>
  <mergeCells count="10">
    <mergeCell ref="N1:O1"/>
    <mergeCell ref="D3:V3"/>
    <mergeCell ref="D105:V105"/>
    <mergeCell ref="D207:V207"/>
    <mergeCell ref="D275:V275"/>
    <mergeCell ref="D241:V241"/>
    <mergeCell ref="D71:V71"/>
    <mergeCell ref="D37:V37"/>
    <mergeCell ref="D173:V173"/>
    <mergeCell ref="D139:V139"/>
  </mergeCells>
  <hyperlinks>
    <hyperlink ref="N1" location="Contents!A1" display="back to contents"/>
    <hyperlink ref="N1: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defaultColWidth="9.140625" defaultRowHeight="15"/>
  <cols>
    <col min="1" max="16384" width="9.140625" style="234"/>
  </cols>
  <sheetData>
    <row r="1" spans="1:16" ht="18" customHeight="1">
      <c r="A1" s="267" t="s">
        <v>260</v>
      </c>
      <c r="B1" s="248"/>
      <c r="C1" s="248"/>
      <c r="D1" s="248"/>
      <c r="E1" s="248"/>
      <c r="F1" s="248"/>
      <c r="G1" s="248"/>
      <c r="H1" s="248"/>
      <c r="I1" s="248"/>
      <c r="J1" s="248"/>
      <c r="K1" s="248"/>
      <c r="L1" s="280" t="s">
        <v>159</v>
      </c>
      <c r="M1" s="280"/>
      <c r="N1" s="248"/>
      <c r="O1" s="279"/>
      <c r="P1" s="279"/>
    </row>
    <row r="2" spans="1:16" ht="15" customHeight="1">
      <c r="A2" s="233"/>
      <c r="L2" s="249"/>
    </row>
    <row r="27" spans="1:2">
      <c r="A27" s="275"/>
      <c r="B27" s="275"/>
    </row>
    <row r="30" spans="1:2">
      <c r="A30" s="275" t="s">
        <v>214</v>
      </c>
      <c r="B30" s="275"/>
    </row>
  </sheetData>
  <mergeCells count="4">
    <mergeCell ref="O1:P1"/>
    <mergeCell ref="A27:B27"/>
    <mergeCell ref="A30:B30"/>
    <mergeCell ref="L1:M1"/>
  </mergeCells>
  <hyperlinks>
    <hyperlink ref="L1" location="Contents!A1" display="back to contents"/>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310"/>
  <sheetViews>
    <sheetView workbookViewId="0"/>
  </sheetViews>
  <sheetFormatPr defaultColWidth="8.85546875" defaultRowHeight="12.75"/>
  <cols>
    <col min="1" max="1" width="20.140625" style="121" bestFit="1" customWidth="1"/>
    <col min="2" max="16384" width="8.85546875" style="121"/>
  </cols>
  <sheetData>
    <row r="1" spans="1:22" ht="18" customHeight="1">
      <c r="A1" s="191" t="s">
        <v>243</v>
      </c>
      <c r="B1" s="191"/>
      <c r="C1" s="191"/>
      <c r="D1" s="191"/>
      <c r="E1" s="191"/>
      <c r="F1" s="191"/>
      <c r="G1" s="191"/>
      <c r="H1" s="191"/>
      <c r="I1" s="191"/>
      <c r="J1" s="191"/>
      <c r="K1" s="191"/>
      <c r="L1" s="191"/>
      <c r="M1" s="191"/>
      <c r="N1" s="191"/>
      <c r="O1" s="191"/>
      <c r="P1" s="191"/>
      <c r="Q1" s="283" t="s">
        <v>159</v>
      </c>
      <c r="R1" s="283"/>
      <c r="S1" s="160"/>
      <c r="T1" s="160"/>
      <c r="U1" s="160"/>
      <c r="V1" s="68"/>
    </row>
    <row r="2" spans="1:22" ht="15" customHeight="1">
      <c r="A2" s="164"/>
      <c r="B2" s="159"/>
      <c r="C2" s="159"/>
      <c r="D2" s="159"/>
      <c r="E2" s="159"/>
      <c r="F2" s="159"/>
      <c r="G2" s="159"/>
      <c r="H2" s="159"/>
      <c r="I2" s="159"/>
      <c r="J2" s="67"/>
      <c r="K2" s="161"/>
      <c r="L2" s="161"/>
      <c r="M2" s="66"/>
      <c r="N2" s="67"/>
      <c r="O2" s="67"/>
      <c r="P2" s="67"/>
      <c r="Q2" s="67"/>
      <c r="R2" s="67"/>
      <c r="S2" s="67"/>
      <c r="T2" s="67"/>
      <c r="U2" s="67"/>
      <c r="V2" s="63"/>
    </row>
    <row r="3" spans="1:22">
      <c r="A3" s="57" t="s">
        <v>239</v>
      </c>
      <c r="B3" s="58"/>
      <c r="C3" s="58"/>
      <c r="D3" s="299" t="s">
        <v>177</v>
      </c>
      <c r="E3" s="299"/>
      <c r="F3" s="299"/>
      <c r="G3" s="299"/>
      <c r="H3" s="299"/>
      <c r="I3" s="299"/>
      <c r="J3" s="299"/>
      <c r="K3" s="299"/>
      <c r="L3" s="299"/>
      <c r="M3" s="299"/>
      <c r="N3" s="299"/>
      <c r="O3" s="299"/>
      <c r="P3" s="299"/>
      <c r="Q3" s="299"/>
      <c r="R3" s="299"/>
      <c r="S3" s="299"/>
      <c r="T3" s="299"/>
      <c r="U3" s="299"/>
      <c r="V3" s="299"/>
    </row>
    <row r="4" spans="1:22">
      <c r="A4" s="59" t="s">
        <v>178</v>
      </c>
      <c r="B4" s="144" t="s">
        <v>179</v>
      </c>
      <c r="C4" s="144"/>
      <c r="D4" s="144" t="s">
        <v>180</v>
      </c>
      <c r="E4" s="144" t="s">
        <v>181</v>
      </c>
      <c r="F4" s="144" t="s">
        <v>182</v>
      </c>
      <c r="G4" s="144" t="s">
        <v>183</v>
      </c>
      <c r="H4" s="144" t="s">
        <v>184</v>
      </c>
      <c r="I4" s="144" t="s">
        <v>185</v>
      </c>
      <c r="J4" s="144" t="s">
        <v>186</v>
      </c>
      <c r="K4" s="144" t="s">
        <v>187</v>
      </c>
      <c r="L4" s="144" t="s">
        <v>188</v>
      </c>
      <c r="M4" s="144" t="s">
        <v>189</v>
      </c>
      <c r="N4" s="144" t="s">
        <v>190</v>
      </c>
      <c r="O4" s="144" t="s">
        <v>191</v>
      </c>
      <c r="P4" s="144" t="s">
        <v>192</v>
      </c>
      <c r="Q4" s="144" t="s">
        <v>193</v>
      </c>
      <c r="R4" s="144" t="s">
        <v>194</v>
      </c>
      <c r="S4" s="144" t="s">
        <v>195</v>
      </c>
      <c r="T4" s="144" t="s">
        <v>196</v>
      </c>
      <c r="U4" s="144" t="s">
        <v>197</v>
      </c>
      <c r="V4" s="144" t="s">
        <v>198</v>
      </c>
    </row>
    <row r="5" spans="1:22">
      <c r="A5" s="169" t="s">
        <v>132</v>
      </c>
      <c r="B5" s="165">
        <v>223788</v>
      </c>
      <c r="C5" s="63"/>
      <c r="D5" s="165">
        <v>11815</v>
      </c>
      <c r="E5" s="165">
        <v>10907</v>
      </c>
      <c r="F5" s="165">
        <v>8967</v>
      </c>
      <c r="G5" s="165">
        <v>11161</v>
      </c>
      <c r="H5" s="165">
        <v>20511</v>
      </c>
      <c r="I5" s="165">
        <v>21732</v>
      </c>
      <c r="J5" s="165">
        <v>19413</v>
      </c>
      <c r="K5" s="165">
        <v>15774</v>
      </c>
      <c r="L5" s="165">
        <v>13910</v>
      </c>
      <c r="M5" s="165">
        <v>14282</v>
      </c>
      <c r="N5" s="165">
        <v>15022</v>
      </c>
      <c r="O5" s="165">
        <v>14009</v>
      </c>
      <c r="P5" s="165">
        <v>11873</v>
      </c>
      <c r="Q5" s="165">
        <v>11020</v>
      </c>
      <c r="R5" s="165">
        <v>7537</v>
      </c>
      <c r="S5" s="165">
        <v>6377</v>
      </c>
      <c r="T5" s="165">
        <v>4984</v>
      </c>
      <c r="U5" s="165">
        <v>3007</v>
      </c>
      <c r="V5" s="165">
        <v>1487</v>
      </c>
    </row>
    <row r="6" spans="1:22">
      <c r="A6" s="169" t="s">
        <v>142</v>
      </c>
      <c r="B6" s="165">
        <v>260559</v>
      </c>
      <c r="C6" s="63"/>
      <c r="D6" s="165">
        <v>14938</v>
      </c>
      <c r="E6" s="165">
        <v>15773</v>
      </c>
      <c r="F6" s="165">
        <v>14485</v>
      </c>
      <c r="G6" s="165">
        <v>14261</v>
      </c>
      <c r="H6" s="165">
        <v>13546</v>
      </c>
      <c r="I6" s="165">
        <v>14427</v>
      </c>
      <c r="J6" s="165">
        <v>15981</v>
      </c>
      <c r="K6" s="165">
        <v>16645</v>
      </c>
      <c r="L6" s="165">
        <v>17583</v>
      </c>
      <c r="M6" s="165">
        <v>20158</v>
      </c>
      <c r="N6" s="165">
        <v>20478</v>
      </c>
      <c r="O6" s="165">
        <v>18457</v>
      </c>
      <c r="P6" s="165">
        <v>16655</v>
      </c>
      <c r="Q6" s="165">
        <v>16077</v>
      </c>
      <c r="R6" s="165">
        <v>11383</v>
      </c>
      <c r="S6" s="165">
        <v>8504</v>
      </c>
      <c r="T6" s="165">
        <v>5898</v>
      </c>
      <c r="U6" s="165">
        <v>3501</v>
      </c>
      <c r="V6" s="165">
        <v>1809</v>
      </c>
    </row>
    <row r="7" spans="1:22">
      <c r="A7" s="169" t="s">
        <v>144</v>
      </c>
      <c r="B7" s="165">
        <v>116920</v>
      </c>
      <c r="C7" s="63"/>
      <c r="D7" s="165">
        <v>5878</v>
      </c>
      <c r="E7" s="165">
        <v>6237</v>
      </c>
      <c r="F7" s="165">
        <v>6171</v>
      </c>
      <c r="G7" s="165">
        <v>6427</v>
      </c>
      <c r="H7" s="165">
        <v>6261</v>
      </c>
      <c r="I7" s="165">
        <v>6296</v>
      </c>
      <c r="J7" s="165">
        <v>6587</v>
      </c>
      <c r="K7" s="165">
        <v>6301</v>
      </c>
      <c r="L7" s="165">
        <v>7158</v>
      </c>
      <c r="M7" s="165">
        <v>8441</v>
      </c>
      <c r="N7" s="165">
        <v>9162</v>
      </c>
      <c r="O7" s="165">
        <v>8463</v>
      </c>
      <c r="P7" s="165">
        <v>7663</v>
      </c>
      <c r="Q7" s="165">
        <v>8294</v>
      </c>
      <c r="R7" s="165">
        <v>6184</v>
      </c>
      <c r="S7" s="165">
        <v>4729</v>
      </c>
      <c r="T7" s="165">
        <v>3456</v>
      </c>
      <c r="U7" s="165">
        <v>2113</v>
      </c>
      <c r="V7" s="165">
        <v>1099</v>
      </c>
    </row>
    <row r="8" spans="1:22">
      <c r="A8" s="169" t="s">
        <v>148</v>
      </c>
      <c r="B8" s="165">
        <v>87234</v>
      </c>
      <c r="C8" s="63"/>
      <c r="D8" s="165">
        <v>3846</v>
      </c>
      <c r="E8" s="165">
        <v>4241</v>
      </c>
      <c r="F8" s="165">
        <v>4210</v>
      </c>
      <c r="G8" s="165">
        <v>4534</v>
      </c>
      <c r="H8" s="165">
        <v>4497</v>
      </c>
      <c r="I8" s="165">
        <v>4542</v>
      </c>
      <c r="J8" s="165">
        <v>4327</v>
      </c>
      <c r="K8" s="165">
        <v>4346</v>
      </c>
      <c r="L8" s="165">
        <v>4949</v>
      </c>
      <c r="M8" s="165">
        <v>6387</v>
      </c>
      <c r="N8" s="165">
        <v>7094</v>
      </c>
      <c r="O8" s="165">
        <v>6822</v>
      </c>
      <c r="P8" s="165">
        <v>6430</v>
      </c>
      <c r="Q8" s="165">
        <v>6799</v>
      </c>
      <c r="R8" s="165">
        <v>5149</v>
      </c>
      <c r="S8" s="165">
        <v>3968</v>
      </c>
      <c r="T8" s="165">
        <v>2701</v>
      </c>
      <c r="U8" s="165">
        <v>1547</v>
      </c>
      <c r="V8" s="165">
        <v>845</v>
      </c>
    </row>
    <row r="9" spans="1:22">
      <c r="A9" s="169" t="s">
        <v>127</v>
      </c>
      <c r="B9" s="165">
        <v>499318</v>
      </c>
      <c r="C9" s="63"/>
      <c r="D9" s="165">
        <v>26359</v>
      </c>
      <c r="E9" s="165">
        <v>24811</v>
      </c>
      <c r="F9" s="165">
        <v>20606</v>
      </c>
      <c r="G9" s="165">
        <v>24519</v>
      </c>
      <c r="H9" s="165">
        <v>45057</v>
      </c>
      <c r="I9" s="165">
        <v>47756</v>
      </c>
      <c r="J9" s="165">
        <v>44418</v>
      </c>
      <c r="K9" s="165">
        <v>37698</v>
      </c>
      <c r="L9" s="165">
        <v>32673</v>
      </c>
      <c r="M9" s="165">
        <v>33183</v>
      </c>
      <c r="N9" s="165">
        <v>33727</v>
      </c>
      <c r="O9" s="165">
        <v>29783</v>
      </c>
      <c r="P9" s="165">
        <v>24357</v>
      </c>
      <c r="Q9" s="165">
        <v>23320</v>
      </c>
      <c r="R9" s="165">
        <v>16517</v>
      </c>
      <c r="S9" s="165">
        <v>13431</v>
      </c>
      <c r="T9" s="165">
        <v>10604</v>
      </c>
      <c r="U9" s="165">
        <v>6782</v>
      </c>
      <c r="V9" s="165">
        <v>3717</v>
      </c>
    </row>
    <row r="10" spans="1:22">
      <c r="A10" s="169" t="s">
        <v>153</v>
      </c>
      <c r="B10" s="165">
        <v>52653</v>
      </c>
      <c r="C10" s="63"/>
      <c r="D10" s="165">
        <v>2850</v>
      </c>
      <c r="E10" s="165">
        <v>3017</v>
      </c>
      <c r="F10" s="165">
        <v>2857</v>
      </c>
      <c r="G10" s="165">
        <v>2955</v>
      </c>
      <c r="H10" s="165">
        <v>3097</v>
      </c>
      <c r="I10" s="165">
        <v>3128</v>
      </c>
      <c r="J10" s="165">
        <v>3138</v>
      </c>
      <c r="K10" s="165">
        <v>3081</v>
      </c>
      <c r="L10" s="165">
        <v>3424</v>
      </c>
      <c r="M10" s="165">
        <v>4177</v>
      </c>
      <c r="N10" s="165">
        <v>4270</v>
      </c>
      <c r="O10" s="165">
        <v>3707</v>
      </c>
      <c r="P10" s="165">
        <v>3234</v>
      </c>
      <c r="Q10" s="165">
        <v>3370</v>
      </c>
      <c r="R10" s="165">
        <v>2475</v>
      </c>
      <c r="S10" s="165">
        <v>1762</v>
      </c>
      <c r="T10" s="165">
        <v>1140</v>
      </c>
      <c r="U10" s="165">
        <v>642</v>
      </c>
      <c r="V10" s="165">
        <v>329</v>
      </c>
    </row>
    <row r="11" spans="1:22">
      <c r="A11" s="169" t="s">
        <v>147</v>
      </c>
      <c r="B11" s="165">
        <v>149967</v>
      </c>
      <c r="C11" s="63"/>
      <c r="D11" s="165">
        <v>6798</v>
      </c>
      <c r="E11" s="165">
        <v>7761</v>
      </c>
      <c r="F11" s="165">
        <v>7505</v>
      </c>
      <c r="G11" s="165">
        <v>7593</v>
      </c>
      <c r="H11" s="165">
        <v>7870</v>
      </c>
      <c r="I11" s="165">
        <v>8046</v>
      </c>
      <c r="J11" s="165">
        <v>7608</v>
      </c>
      <c r="K11" s="165">
        <v>7122</v>
      </c>
      <c r="L11" s="165">
        <v>8309</v>
      </c>
      <c r="M11" s="165">
        <v>10796</v>
      </c>
      <c r="N11" s="165">
        <v>12171</v>
      </c>
      <c r="O11" s="165">
        <v>11364</v>
      </c>
      <c r="P11" s="165">
        <v>10786</v>
      </c>
      <c r="Q11" s="165">
        <v>11177</v>
      </c>
      <c r="R11" s="165">
        <v>8923</v>
      </c>
      <c r="S11" s="165">
        <v>6913</v>
      </c>
      <c r="T11" s="165">
        <v>5023</v>
      </c>
      <c r="U11" s="165">
        <v>2776</v>
      </c>
      <c r="V11" s="165">
        <v>1426</v>
      </c>
    </row>
    <row r="12" spans="1:22">
      <c r="A12" s="169" t="s">
        <v>145</v>
      </c>
      <c r="B12" s="165">
        <v>150117</v>
      </c>
      <c r="C12" s="63"/>
      <c r="D12" s="165">
        <v>7910</v>
      </c>
      <c r="E12" s="165">
        <v>8001</v>
      </c>
      <c r="F12" s="165">
        <v>7095</v>
      </c>
      <c r="G12" s="165">
        <v>8379</v>
      </c>
      <c r="H12" s="165">
        <v>13688</v>
      </c>
      <c r="I12" s="165">
        <v>12651</v>
      </c>
      <c r="J12" s="165">
        <v>11120</v>
      </c>
      <c r="K12" s="165">
        <v>9118</v>
      </c>
      <c r="L12" s="165">
        <v>8415</v>
      </c>
      <c r="M12" s="165">
        <v>9583</v>
      </c>
      <c r="N12" s="165">
        <v>10603</v>
      </c>
      <c r="O12" s="165">
        <v>9886</v>
      </c>
      <c r="P12" s="165">
        <v>7881</v>
      </c>
      <c r="Q12" s="165">
        <v>7860</v>
      </c>
      <c r="R12" s="165">
        <v>5747</v>
      </c>
      <c r="S12" s="165">
        <v>4870</v>
      </c>
      <c r="T12" s="165">
        <v>3829</v>
      </c>
      <c r="U12" s="165">
        <v>2301</v>
      </c>
      <c r="V12" s="165">
        <v>1180</v>
      </c>
    </row>
    <row r="13" spans="1:22">
      <c r="A13" s="169" t="s">
        <v>146</v>
      </c>
      <c r="B13" s="165">
        <v>122912</v>
      </c>
      <c r="C13" s="63"/>
      <c r="D13" s="165">
        <v>6643</v>
      </c>
      <c r="E13" s="165">
        <v>6773</v>
      </c>
      <c r="F13" s="165">
        <v>6474</v>
      </c>
      <c r="G13" s="165">
        <v>6706</v>
      </c>
      <c r="H13" s="165">
        <v>7177</v>
      </c>
      <c r="I13" s="165">
        <v>7621</v>
      </c>
      <c r="J13" s="165">
        <v>7317</v>
      </c>
      <c r="K13" s="165">
        <v>6926</v>
      </c>
      <c r="L13" s="165">
        <v>7905</v>
      </c>
      <c r="M13" s="165">
        <v>9613</v>
      </c>
      <c r="N13" s="165">
        <v>9840</v>
      </c>
      <c r="O13" s="165">
        <v>8802</v>
      </c>
      <c r="P13" s="165">
        <v>7605</v>
      </c>
      <c r="Q13" s="165">
        <v>7739</v>
      </c>
      <c r="R13" s="165">
        <v>5779</v>
      </c>
      <c r="S13" s="165">
        <v>4490</v>
      </c>
      <c r="T13" s="165">
        <v>3052</v>
      </c>
      <c r="U13" s="165">
        <v>1640</v>
      </c>
      <c r="V13" s="165">
        <v>810</v>
      </c>
    </row>
    <row r="14" spans="1:22">
      <c r="A14" s="169" t="s">
        <v>152</v>
      </c>
      <c r="B14" s="165">
        <v>110577</v>
      </c>
      <c r="C14" s="63"/>
      <c r="D14" s="165">
        <v>5428</v>
      </c>
      <c r="E14" s="165">
        <v>5970</v>
      </c>
      <c r="F14" s="165">
        <v>5860</v>
      </c>
      <c r="G14" s="165">
        <v>6157</v>
      </c>
      <c r="H14" s="165">
        <v>6274</v>
      </c>
      <c r="I14" s="165">
        <v>5983</v>
      </c>
      <c r="J14" s="165">
        <v>6074</v>
      </c>
      <c r="K14" s="165">
        <v>6387</v>
      </c>
      <c r="L14" s="165">
        <v>6764</v>
      </c>
      <c r="M14" s="165">
        <v>8120</v>
      </c>
      <c r="N14" s="165">
        <v>9014</v>
      </c>
      <c r="O14" s="165">
        <v>8292</v>
      </c>
      <c r="P14" s="165">
        <v>7138</v>
      </c>
      <c r="Q14" s="165">
        <v>6923</v>
      </c>
      <c r="R14" s="165">
        <v>5384</v>
      </c>
      <c r="S14" s="165">
        <v>4527</v>
      </c>
      <c r="T14" s="165">
        <v>3381</v>
      </c>
      <c r="U14" s="165">
        <v>1929</v>
      </c>
      <c r="V14" s="165">
        <v>972</v>
      </c>
    </row>
    <row r="15" spans="1:22">
      <c r="A15" s="169" t="s">
        <v>133</v>
      </c>
      <c r="B15" s="165">
        <v>103607</v>
      </c>
      <c r="C15" s="63"/>
      <c r="D15" s="165">
        <v>5734</v>
      </c>
      <c r="E15" s="165">
        <v>6338</v>
      </c>
      <c r="F15" s="165">
        <v>5889</v>
      </c>
      <c r="G15" s="165">
        <v>5823</v>
      </c>
      <c r="H15" s="165">
        <v>5788</v>
      </c>
      <c r="I15" s="165">
        <v>5618</v>
      </c>
      <c r="J15" s="165">
        <v>5611</v>
      </c>
      <c r="K15" s="165">
        <v>5910</v>
      </c>
      <c r="L15" s="165">
        <v>6773</v>
      </c>
      <c r="M15" s="165">
        <v>8043</v>
      </c>
      <c r="N15" s="165">
        <v>8366</v>
      </c>
      <c r="O15" s="165">
        <v>7559</v>
      </c>
      <c r="P15" s="165">
        <v>6346</v>
      </c>
      <c r="Q15" s="165">
        <v>6118</v>
      </c>
      <c r="R15" s="165">
        <v>4801</v>
      </c>
      <c r="S15" s="165">
        <v>3753</v>
      </c>
      <c r="T15" s="165">
        <v>2712</v>
      </c>
      <c r="U15" s="165">
        <v>1614</v>
      </c>
      <c r="V15" s="165">
        <v>811</v>
      </c>
    </row>
    <row r="16" spans="1:22">
      <c r="A16" s="169" t="s">
        <v>140</v>
      </c>
      <c r="B16" s="165">
        <v>94451</v>
      </c>
      <c r="C16" s="63"/>
      <c r="D16" s="165">
        <v>5152</v>
      </c>
      <c r="E16" s="165">
        <v>5896</v>
      </c>
      <c r="F16" s="165">
        <v>5890</v>
      </c>
      <c r="G16" s="165">
        <v>5829</v>
      </c>
      <c r="H16" s="165">
        <v>5311</v>
      </c>
      <c r="I16" s="165">
        <v>4862</v>
      </c>
      <c r="J16" s="165">
        <v>4880</v>
      </c>
      <c r="K16" s="165">
        <v>5647</v>
      </c>
      <c r="L16" s="165">
        <v>6066</v>
      </c>
      <c r="M16" s="165">
        <v>7008</v>
      </c>
      <c r="N16" s="165">
        <v>7439</v>
      </c>
      <c r="O16" s="165">
        <v>6769</v>
      </c>
      <c r="P16" s="165">
        <v>5829</v>
      </c>
      <c r="Q16" s="165">
        <v>5287</v>
      </c>
      <c r="R16" s="165">
        <v>4087</v>
      </c>
      <c r="S16" s="165">
        <v>3388</v>
      </c>
      <c r="T16" s="165">
        <v>2672</v>
      </c>
      <c r="U16" s="165">
        <v>1586</v>
      </c>
      <c r="V16" s="165">
        <v>853</v>
      </c>
    </row>
    <row r="17" spans="1:22">
      <c r="A17" s="169" t="s">
        <v>137</v>
      </c>
      <c r="B17" s="165">
        <v>158934</v>
      </c>
      <c r="C17" s="63"/>
      <c r="D17" s="165">
        <v>8602</v>
      </c>
      <c r="E17" s="165">
        <v>9456</v>
      </c>
      <c r="F17" s="165">
        <v>8506</v>
      </c>
      <c r="G17" s="165">
        <v>8633</v>
      </c>
      <c r="H17" s="165">
        <v>9083</v>
      </c>
      <c r="I17" s="165">
        <v>9616</v>
      </c>
      <c r="J17" s="165">
        <v>10037</v>
      </c>
      <c r="K17" s="165">
        <v>10065</v>
      </c>
      <c r="L17" s="165">
        <v>11062</v>
      </c>
      <c r="M17" s="165">
        <v>12590</v>
      </c>
      <c r="N17" s="165">
        <v>12654</v>
      </c>
      <c r="O17" s="165">
        <v>10921</v>
      </c>
      <c r="P17" s="165">
        <v>9213</v>
      </c>
      <c r="Q17" s="165">
        <v>9435</v>
      </c>
      <c r="R17" s="165">
        <v>6862</v>
      </c>
      <c r="S17" s="165">
        <v>5391</v>
      </c>
      <c r="T17" s="165">
        <v>3776</v>
      </c>
      <c r="U17" s="165">
        <v>2001</v>
      </c>
      <c r="V17" s="165">
        <v>1031</v>
      </c>
    </row>
    <row r="18" spans="1:22">
      <c r="A18" s="169" t="s">
        <v>141</v>
      </c>
      <c r="B18" s="165">
        <v>372025</v>
      </c>
      <c r="C18" s="63"/>
      <c r="D18" s="165">
        <v>19704</v>
      </c>
      <c r="E18" s="165">
        <v>21465</v>
      </c>
      <c r="F18" s="165">
        <v>19545</v>
      </c>
      <c r="G18" s="165">
        <v>20905</v>
      </c>
      <c r="H18" s="165">
        <v>24324</v>
      </c>
      <c r="I18" s="165">
        <v>22287</v>
      </c>
      <c r="J18" s="165">
        <v>22338</v>
      </c>
      <c r="K18" s="165">
        <v>21775</v>
      </c>
      <c r="L18" s="165">
        <v>22919</v>
      </c>
      <c r="M18" s="165">
        <v>27437</v>
      </c>
      <c r="N18" s="165">
        <v>28489</v>
      </c>
      <c r="O18" s="165">
        <v>26161</v>
      </c>
      <c r="P18" s="165">
        <v>22752</v>
      </c>
      <c r="Q18" s="165">
        <v>23463</v>
      </c>
      <c r="R18" s="165">
        <v>17759</v>
      </c>
      <c r="S18" s="165">
        <v>13137</v>
      </c>
      <c r="T18" s="165">
        <v>9354</v>
      </c>
      <c r="U18" s="165">
        <v>5346</v>
      </c>
      <c r="V18" s="165">
        <v>2865</v>
      </c>
    </row>
    <row r="19" spans="1:22">
      <c r="A19" s="169" t="s">
        <v>143</v>
      </c>
      <c r="B19" s="165">
        <v>625688</v>
      </c>
      <c r="C19" s="63"/>
      <c r="D19" s="165">
        <v>34623</v>
      </c>
      <c r="E19" s="165">
        <v>32661</v>
      </c>
      <c r="F19" s="165">
        <v>28201</v>
      </c>
      <c r="G19" s="165">
        <v>33032</v>
      </c>
      <c r="H19" s="165">
        <v>54334</v>
      </c>
      <c r="I19" s="165">
        <v>60052</v>
      </c>
      <c r="J19" s="165">
        <v>55160</v>
      </c>
      <c r="K19" s="165">
        <v>44993</v>
      </c>
      <c r="L19" s="165">
        <v>39529</v>
      </c>
      <c r="M19" s="165">
        <v>43435</v>
      </c>
      <c r="N19" s="165">
        <v>46276</v>
      </c>
      <c r="O19" s="165">
        <v>40520</v>
      </c>
      <c r="P19" s="165">
        <v>31360</v>
      </c>
      <c r="Q19" s="165">
        <v>25660</v>
      </c>
      <c r="R19" s="165">
        <v>18736</v>
      </c>
      <c r="S19" s="165">
        <v>15409</v>
      </c>
      <c r="T19" s="165">
        <v>11829</v>
      </c>
      <c r="U19" s="165">
        <v>6564</v>
      </c>
      <c r="V19" s="165">
        <v>3314</v>
      </c>
    </row>
    <row r="20" spans="1:22">
      <c r="A20" s="169" t="s">
        <v>134</v>
      </c>
      <c r="B20" s="165">
        <v>230992</v>
      </c>
      <c r="C20" s="63"/>
      <c r="D20" s="165">
        <v>11628</v>
      </c>
      <c r="E20" s="165">
        <v>12534</v>
      </c>
      <c r="F20" s="165">
        <v>12044</v>
      </c>
      <c r="G20" s="165">
        <v>12366</v>
      </c>
      <c r="H20" s="165">
        <v>11740</v>
      </c>
      <c r="I20" s="165">
        <v>12678</v>
      </c>
      <c r="J20" s="165">
        <v>13114</v>
      </c>
      <c r="K20" s="165">
        <v>13132</v>
      </c>
      <c r="L20" s="165">
        <v>14049</v>
      </c>
      <c r="M20" s="165">
        <v>17022</v>
      </c>
      <c r="N20" s="165">
        <v>18753</v>
      </c>
      <c r="O20" s="165">
        <v>17575</v>
      </c>
      <c r="P20" s="165">
        <v>16253</v>
      </c>
      <c r="Q20" s="165">
        <v>15690</v>
      </c>
      <c r="R20" s="165">
        <v>11849</v>
      </c>
      <c r="S20" s="165">
        <v>8693</v>
      </c>
      <c r="T20" s="165">
        <v>6283</v>
      </c>
      <c r="U20" s="165">
        <v>3722</v>
      </c>
      <c r="V20" s="165">
        <v>1867</v>
      </c>
    </row>
    <row r="21" spans="1:22">
      <c r="A21" s="169" t="s">
        <v>155</v>
      </c>
      <c r="B21" s="165">
        <v>80329</v>
      </c>
      <c r="C21" s="63"/>
      <c r="D21" s="165">
        <v>3759</v>
      </c>
      <c r="E21" s="165">
        <v>4130</v>
      </c>
      <c r="F21" s="165">
        <v>4078</v>
      </c>
      <c r="G21" s="165">
        <v>4448</v>
      </c>
      <c r="H21" s="165">
        <v>4687</v>
      </c>
      <c r="I21" s="165">
        <v>4956</v>
      </c>
      <c r="J21" s="165">
        <v>4827</v>
      </c>
      <c r="K21" s="165">
        <v>4631</v>
      </c>
      <c r="L21" s="165">
        <v>4865</v>
      </c>
      <c r="M21" s="165">
        <v>6077</v>
      </c>
      <c r="N21" s="165">
        <v>6960</v>
      </c>
      <c r="O21" s="165">
        <v>6222</v>
      </c>
      <c r="P21" s="165">
        <v>5056</v>
      </c>
      <c r="Q21" s="165">
        <v>4852</v>
      </c>
      <c r="R21" s="165">
        <v>3782</v>
      </c>
      <c r="S21" s="165">
        <v>2914</v>
      </c>
      <c r="T21" s="165">
        <v>2163</v>
      </c>
      <c r="U21" s="165">
        <v>1271</v>
      </c>
      <c r="V21" s="165">
        <v>651</v>
      </c>
    </row>
    <row r="22" spans="1:22">
      <c r="A22" s="169" t="s">
        <v>129</v>
      </c>
      <c r="B22" s="165">
        <v>89364</v>
      </c>
      <c r="C22" s="63"/>
      <c r="D22" s="165">
        <v>5608</v>
      </c>
      <c r="E22" s="165">
        <v>5391</v>
      </c>
      <c r="F22" s="165">
        <v>4854</v>
      </c>
      <c r="G22" s="165">
        <v>4973</v>
      </c>
      <c r="H22" s="165">
        <v>5000</v>
      </c>
      <c r="I22" s="165">
        <v>5529</v>
      </c>
      <c r="J22" s="165">
        <v>5730</v>
      </c>
      <c r="K22" s="165">
        <v>5483</v>
      </c>
      <c r="L22" s="165">
        <v>5655</v>
      </c>
      <c r="M22" s="165">
        <v>6709</v>
      </c>
      <c r="N22" s="165">
        <v>6790</v>
      </c>
      <c r="O22" s="165">
        <v>6214</v>
      </c>
      <c r="P22" s="165">
        <v>5262</v>
      </c>
      <c r="Q22" s="165">
        <v>5450</v>
      </c>
      <c r="R22" s="165">
        <v>4049</v>
      </c>
      <c r="S22" s="165">
        <v>2972</v>
      </c>
      <c r="T22" s="165">
        <v>2054</v>
      </c>
      <c r="U22" s="165">
        <v>1124</v>
      </c>
      <c r="V22" s="165">
        <v>517</v>
      </c>
    </row>
    <row r="23" spans="1:22">
      <c r="A23" s="169" t="s">
        <v>126</v>
      </c>
      <c r="B23" s="165">
        <v>91776</v>
      </c>
      <c r="C23" s="63"/>
      <c r="D23" s="165">
        <v>4868</v>
      </c>
      <c r="E23" s="165">
        <v>5297</v>
      </c>
      <c r="F23" s="165">
        <v>4722</v>
      </c>
      <c r="G23" s="165">
        <v>5240</v>
      </c>
      <c r="H23" s="165">
        <v>4961</v>
      </c>
      <c r="I23" s="165">
        <v>5198</v>
      </c>
      <c r="J23" s="165">
        <v>5220</v>
      </c>
      <c r="K23" s="165">
        <v>5017</v>
      </c>
      <c r="L23" s="165">
        <v>5723</v>
      </c>
      <c r="M23" s="165">
        <v>6966</v>
      </c>
      <c r="N23" s="165">
        <v>7190</v>
      </c>
      <c r="O23" s="165">
        <v>6553</v>
      </c>
      <c r="P23" s="165">
        <v>5962</v>
      </c>
      <c r="Q23" s="165">
        <v>5982</v>
      </c>
      <c r="R23" s="165">
        <v>4606</v>
      </c>
      <c r="S23" s="165">
        <v>3527</v>
      </c>
      <c r="T23" s="165">
        <v>2571</v>
      </c>
      <c r="U23" s="165">
        <v>1471</v>
      </c>
      <c r="V23" s="165">
        <v>702</v>
      </c>
    </row>
    <row r="24" spans="1:22">
      <c r="A24" s="169" t="s">
        <v>128</v>
      </c>
      <c r="B24" s="165">
        <v>26086</v>
      </c>
      <c r="C24" s="63"/>
      <c r="D24" s="165">
        <v>1221</v>
      </c>
      <c r="E24" s="165">
        <v>1351</v>
      </c>
      <c r="F24" s="165">
        <v>1328</v>
      </c>
      <c r="G24" s="165">
        <v>1285</v>
      </c>
      <c r="H24" s="165">
        <v>1204</v>
      </c>
      <c r="I24" s="165">
        <v>1235</v>
      </c>
      <c r="J24" s="165">
        <v>1210</v>
      </c>
      <c r="K24" s="165">
        <v>1378</v>
      </c>
      <c r="L24" s="165">
        <v>1595</v>
      </c>
      <c r="M24" s="165">
        <v>2000</v>
      </c>
      <c r="N24" s="165">
        <v>2087</v>
      </c>
      <c r="O24" s="165">
        <v>1977</v>
      </c>
      <c r="P24" s="165">
        <v>1903</v>
      </c>
      <c r="Q24" s="165">
        <v>1967</v>
      </c>
      <c r="R24" s="165">
        <v>1452</v>
      </c>
      <c r="S24" s="165">
        <v>1225</v>
      </c>
      <c r="T24" s="165">
        <v>874</v>
      </c>
      <c r="U24" s="165">
        <v>508</v>
      </c>
      <c r="V24" s="165">
        <v>286</v>
      </c>
    </row>
    <row r="25" spans="1:22">
      <c r="A25" s="169" t="s">
        <v>154</v>
      </c>
      <c r="B25" s="165">
        <v>138729</v>
      </c>
      <c r="C25" s="63"/>
      <c r="D25" s="165">
        <v>6828</v>
      </c>
      <c r="E25" s="165">
        <v>7583</v>
      </c>
      <c r="F25" s="165">
        <v>7323</v>
      </c>
      <c r="G25" s="165">
        <v>7645</v>
      </c>
      <c r="H25" s="165">
        <v>8022</v>
      </c>
      <c r="I25" s="165">
        <v>8101</v>
      </c>
      <c r="J25" s="165">
        <v>7821</v>
      </c>
      <c r="K25" s="165">
        <v>7629</v>
      </c>
      <c r="L25" s="165">
        <v>8608</v>
      </c>
      <c r="M25" s="165">
        <v>10352</v>
      </c>
      <c r="N25" s="165">
        <v>11097</v>
      </c>
      <c r="O25" s="165">
        <v>10091</v>
      </c>
      <c r="P25" s="165">
        <v>9105</v>
      </c>
      <c r="Q25" s="165">
        <v>9197</v>
      </c>
      <c r="R25" s="165">
        <v>7138</v>
      </c>
      <c r="S25" s="165">
        <v>5397</v>
      </c>
      <c r="T25" s="165">
        <v>3775</v>
      </c>
      <c r="U25" s="165">
        <v>2022</v>
      </c>
      <c r="V25" s="165">
        <v>995</v>
      </c>
    </row>
    <row r="26" spans="1:22">
      <c r="A26" s="169" t="s">
        <v>149</v>
      </c>
      <c r="B26" s="165">
        <v>342595</v>
      </c>
      <c r="C26" s="63"/>
      <c r="D26" s="165">
        <v>18933</v>
      </c>
      <c r="E26" s="165">
        <v>20395</v>
      </c>
      <c r="F26" s="165">
        <v>19481</v>
      </c>
      <c r="G26" s="165">
        <v>20282</v>
      </c>
      <c r="H26" s="165">
        <v>20659</v>
      </c>
      <c r="I26" s="165">
        <v>21667</v>
      </c>
      <c r="J26" s="165">
        <v>22451</v>
      </c>
      <c r="K26" s="165">
        <v>22217</v>
      </c>
      <c r="L26" s="165">
        <v>23414</v>
      </c>
      <c r="M26" s="165">
        <v>27335</v>
      </c>
      <c r="N26" s="165">
        <v>27274</v>
      </c>
      <c r="O26" s="165">
        <v>23593</v>
      </c>
      <c r="P26" s="165">
        <v>19780</v>
      </c>
      <c r="Q26" s="165">
        <v>18366</v>
      </c>
      <c r="R26" s="165">
        <v>13608</v>
      </c>
      <c r="S26" s="165">
        <v>10632</v>
      </c>
      <c r="T26" s="165">
        <v>7251</v>
      </c>
      <c r="U26" s="165">
        <v>3668</v>
      </c>
      <c r="V26" s="165">
        <v>1589</v>
      </c>
    </row>
    <row r="27" spans="1:22">
      <c r="A27" s="169" t="s">
        <v>125</v>
      </c>
      <c r="B27" s="165">
        <v>20722</v>
      </c>
      <c r="C27" s="63"/>
      <c r="D27" s="165">
        <v>968</v>
      </c>
      <c r="E27" s="165">
        <v>1120</v>
      </c>
      <c r="F27" s="165">
        <v>1083</v>
      </c>
      <c r="G27" s="165">
        <v>1019</v>
      </c>
      <c r="H27" s="165">
        <v>1021</v>
      </c>
      <c r="I27" s="165">
        <v>1114</v>
      </c>
      <c r="J27" s="165">
        <v>1071</v>
      </c>
      <c r="K27" s="165">
        <v>1068</v>
      </c>
      <c r="L27" s="165">
        <v>1224</v>
      </c>
      <c r="M27" s="165">
        <v>1555</v>
      </c>
      <c r="N27" s="165">
        <v>1730</v>
      </c>
      <c r="O27" s="165">
        <v>1616</v>
      </c>
      <c r="P27" s="165">
        <v>1481</v>
      </c>
      <c r="Q27" s="165">
        <v>1444</v>
      </c>
      <c r="R27" s="165">
        <v>1199</v>
      </c>
      <c r="S27" s="165">
        <v>916</v>
      </c>
      <c r="T27" s="165">
        <v>581</v>
      </c>
      <c r="U27" s="165">
        <v>345</v>
      </c>
      <c r="V27" s="165">
        <v>167</v>
      </c>
    </row>
    <row r="28" spans="1:22">
      <c r="A28" s="169" t="s">
        <v>130</v>
      </c>
      <c r="B28" s="165">
        <v>148093</v>
      </c>
      <c r="C28" s="63"/>
      <c r="D28" s="165">
        <v>7122</v>
      </c>
      <c r="E28" s="165">
        <v>7942</v>
      </c>
      <c r="F28" s="165">
        <v>7691</v>
      </c>
      <c r="G28" s="165">
        <v>8316</v>
      </c>
      <c r="H28" s="165">
        <v>7532</v>
      </c>
      <c r="I28" s="165">
        <v>7848</v>
      </c>
      <c r="J28" s="165">
        <v>8281</v>
      </c>
      <c r="K28" s="165">
        <v>8033</v>
      </c>
      <c r="L28" s="165">
        <v>8939</v>
      </c>
      <c r="M28" s="165">
        <v>10906</v>
      </c>
      <c r="N28" s="165">
        <v>11847</v>
      </c>
      <c r="O28" s="165">
        <v>10739</v>
      </c>
      <c r="P28" s="165">
        <v>9928</v>
      </c>
      <c r="Q28" s="165">
        <v>10145</v>
      </c>
      <c r="R28" s="165">
        <v>7831</v>
      </c>
      <c r="S28" s="165">
        <v>6090</v>
      </c>
      <c r="T28" s="165">
        <v>4564</v>
      </c>
      <c r="U28" s="165">
        <v>2827</v>
      </c>
      <c r="V28" s="165">
        <v>1512</v>
      </c>
    </row>
    <row r="29" spans="1:22">
      <c r="A29" s="169" t="s">
        <v>139</v>
      </c>
      <c r="B29" s="165">
        <v>176817</v>
      </c>
      <c r="C29" s="63"/>
      <c r="D29" s="165">
        <v>9207</v>
      </c>
      <c r="E29" s="165">
        <v>9534</v>
      </c>
      <c r="F29" s="165">
        <v>9126</v>
      </c>
      <c r="G29" s="165">
        <v>9795</v>
      </c>
      <c r="H29" s="165">
        <v>10717</v>
      </c>
      <c r="I29" s="165">
        <v>11524</v>
      </c>
      <c r="J29" s="165">
        <v>11473</v>
      </c>
      <c r="K29" s="165">
        <v>10748</v>
      </c>
      <c r="L29" s="165">
        <v>11114</v>
      </c>
      <c r="M29" s="165">
        <v>13612</v>
      </c>
      <c r="N29" s="165">
        <v>14461</v>
      </c>
      <c r="O29" s="165">
        <v>13078</v>
      </c>
      <c r="P29" s="165">
        <v>10508</v>
      </c>
      <c r="Q29" s="165">
        <v>10256</v>
      </c>
      <c r="R29" s="165">
        <v>7677</v>
      </c>
      <c r="S29" s="165">
        <v>6082</v>
      </c>
      <c r="T29" s="165">
        <v>4344</v>
      </c>
      <c r="U29" s="165">
        <v>2410</v>
      </c>
      <c r="V29" s="165">
        <v>1151</v>
      </c>
    </row>
    <row r="30" spans="1:22">
      <c r="A30" s="169" t="s">
        <v>136</v>
      </c>
      <c r="B30" s="165">
        <v>113717</v>
      </c>
      <c r="C30" s="63"/>
      <c r="D30" s="165">
        <v>5335</v>
      </c>
      <c r="E30" s="165">
        <v>5988</v>
      </c>
      <c r="F30" s="165">
        <v>6058</v>
      </c>
      <c r="G30" s="165">
        <v>5990</v>
      </c>
      <c r="H30" s="165">
        <v>5758</v>
      </c>
      <c r="I30" s="165">
        <v>5517</v>
      </c>
      <c r="J30" s="165">
        <v>5507</v>
      </c>
      <c r="K30" s="165">
        <v>5581</v>
      </c>
      <c r="L30" s="165">
        <v>6836</v>
      </c>
      <c r="M30" s="165">
        <v>8681</v>
      </c>
      <c r="N30" s="165">
        <v>9254</v>
      </c>
      <c r="O30" s="165">
        <v>8593</v>
      </c>
      <c r="P30" s="165">
        <v>7902</v>
      </c>
      <c r="Q30" s="165">
        <v>8506</v>
      </c>
      <c r="R30" s="165">
        <v>6497</v>
      </c>
      <c r="S30" s="165">
        <v>5036</v>
      </c>
      <c r="T30" s="165">
        <v>3484</v>
      </c>
      <c r="U30" s="165">
        <v>2124</v>
      </c>
      <c r="V30" s="165">
        <v>1070</v>
      </c>
    </row>
    <row r="31" spans="1:22">
      <c r="A31" s="169" t="s">
        <v>135</v>
      </c>
      <c r="B31" s="165">
        <v>22554</v>
      </c>
      <c r="C31" s="63"/>
      <c r="D31" s="165">
        <v>1291</v>
      </c>
      <c r="E31" s="165">
        <v>1338</v>
      </c>
      <c r="F31" s="165">
        <v>1267</v>
      </c>
      <c r="G31" s="165">
        <v>1272</v>
      </c>
      <c r="H31" s="165">
        <v>1247</v>
      </c>
      <c r="I31" s="165">
        <v>1325</v>
      </c>
      <c r="J31" s="165">
        <v>1245</v>
      </c>
      <c r="K31" s="165">
        <v>1368</v>
      </c>
      <c r="L31" s="165">
        <v>1438</v>
      </c>
      <c r="M31" s="165">
        <v>1636</v>
      </c>
      <c r="N31" s="165">
        <v>1742</v>
      </c>
      <c r="O31" s="165">
        <v>1571</v>
      </c>
      <c r="P31" s="165">
        <v>1470</v>
      </c>
      <c r="Q31" s="165">
        <v>1447</v>
      </c>
      <c r="R31" s="165">
        <v>1108</v>
      </c>
      <c r="S31" s="165">
        <v>803</v>
      </c>
      <c r="T31" s="165">
        <v>526</v>
      </c>
      <c r="U31" s="165">
        <v>299</v>
      </c>
      <c r="V31" s="165">
        <v>161</v>
      </c>
    </row>
    <row r="32" spans="1:22">
      <c r="A32" s="169" t="s">
        <v>150</v>
      </c>
      <c r="B32" s="165">
        <v>113692</v>
      </c>
      <c r="C32" s="63"/>
      <c r="D32" s="165">
        <v>5185</v>
      </c>
      <c r="E32" s="165">
        <v>5831</v>
      </c>
      <c r="F32" s="165">
        <v>5538</v>
      </c>
      <c r="G32" s="165">
        <v>5982</v>
      </c>
      <c r="H32" s="165">
        <v>6025</v>
      </c>
      <c r="I32" s="165">
        <v>6196</v>
      </c>
      <c r="J32" s="165">
        <v>6124</v>
      </c>
      <c r="K32" s="165">
        <v>5941</v>
      </c>
      <c r="L32" s="165">
        <v>6674</v>
      </c>
      <c r="M32" s="165">
        <v>8160</v>
      </c>
      <c r="N32" s="165">
        <v>8915</v>
      </c>
      <c r="O32" s="165">
        <v>8663</v>
      </c>
      <c r="P32" s="165">
        <v>7967</v>
      </c>
      <c r="Q32" s="165">
        <v>8038</v>
      </c>
      <c r="R32" s="165">
        <v>6563</v>
      </c>
      <c r="S32" s="165">
        <v>5002</v>
      </c>
      <c r="T32" s="165">
        <v>3647</v>
      </c>
      <c r="U32" s="165">
        <v>2101</v>
      </c>
      <c r="V32" s="165">
        <v>1140</v>
      </c>
    </row>
    <row r="33" spans="1:22">
      <c r="A33" s="169" t="s">
        <v>151</v>
      </c>
      <c r="B33" s="165">
        <v>324713</v>
      </c>
      <c r="C33" s="63"/>
      <c r="D33" s="165">
        <v>17092</v>
      </c>
      <c r="E33" s="165">
        <v>18220</v>
      </c>
      <c r="F33" s="165">
        <v>17367</v>
      </c>
      <c r="G33" s="165">
        <v>17836</v>
      </c>
      <c r="H33" s="165">
        <v>18667</v>
      </c>
      <c r="I33" s="165">
        <v>19345</v>
      </c>
      <c r="J33" s="165">
        <v>20215</v>
      </c>
      <c r="K33" s="165">
        <v>20227</v>
      </c>
      <c r="L33" s="165">
        <v>21139</v>
      </c>
      <c r="M33" s="165">
        <v>25284</v>
      </c>
      <c r="N33" s="165">
        <v>26110</v>
      </c>
      <c r="O33" s="165">
        <v>24039</v>
      </c>
      <c r="P33" s="165">
        <v>20558</v>
      </c>
      <c r="Q33" s="165">
        <v>18806</v>
      </c>
      <c r="R33" s="165">
        <v>14205</v>
      </c>
      <c r="S33" s="165">
        <v>11058</v>
      </c>
      <c r="T33" s="165">
        <v>7982</v>
      </c>
      <c r="U33" s="165">
        <v>4493</v>
      </c>
      <c r="V33" s="165">
        <v>2070</v>
      </c>
    </row>
    <row r="34" spans="1:22">
      <c r="A34" s="169" t="s">
        <v>131</v>
      </c>
      <c r="B34" s="165">
        <v>92434</v>
      </c>
      <c r="C34" s="63"/>
      <c r="D34" s="165">
        <v>4403</v>
      </c>
      <c r="E34" s="165">
        <v>4877</v>
      </c>
      <c r="F34" s="165">
        <v>5070</v>
      </c>
      <c r="G34" s="165">
        <v>6021</v>
      </c>
      <c r="H34" s="165">
        <v>7827</v>
      </c>
      <c r="I34" s="165">
        <v>5658</v>
      </c>
      <c r="J34" s="165">
        <v>4927</v>
      </c>
      <c r="K34" s="165">
        <v>5050</v>
      </c>
      <c r="L34" s="165">
        <v>5742</v>
      </c>
      <c r="M34" s="165">
        <v>6945</v>
      </c>
      <c r="N34" s="165">
        <v>7207</v>
      </c>
      <c r="O34" s="165">
        <v>6310</v>
      </c>
      <c r="P34" s="165">
        <v>5366</v>
      </c>
      <c r="Q34" s="165">
        <v>5370</v>
      </c>
      <c r="R34" s="165">
        <v>4115</v>
      </c>
      <c r="S34" s="165">
        <v>3247</v>
      </c>
      <c r="T34" s="165">
        <v>2331</v>
      </c>
      <c r="U34" s="165">
        <v>1292</v>
      </c>
      <c r="V34" s="165">
        <v>676</v>
      </c>
    </row>
    <row r="35" spans="1:22">
      <c r="A35" s="169" t="s">
        <v>156</v>
      </c>
      <c r="B35" s="165">
        <v>92814</v>
      </c>
      <c r="C35" s="63"/>
      <c r="D35" s="165">
        <v>4894</v>
      </c>
      <c r="E35" s="165">
        <v>5260</v>
      </c>
      <c r="F35" s="165">
        <v>4833</v>
      </c>
      <c r="G35" s="165">
        <v>5006</v>
      </c>
      <c r="H35" s="165">
        <v>5803</v>
      </c>
      <c r="I35" s="165">
        <v>6119</v>
      </c>
      <c r="J35" s="165">
        <v>6164</v>
      </c>
      <c r="K35" s="165">
        <v>5595</v>
      </c>
      <c r="L35" s="165">
        <v>5590</v>
      </c>
      <c r="M35" s="165">
        <v>6994</v>
      </c>
      <c r="N35" s="165">
        <v>7640</v>
      </c>
      <c r="O35" s="165">
        <v>6965</v>
      </c>
      <c r="P35" s="165">
        <v>5847</v>
      </c>
      <c r="Q35" s="165">
        <v>5269</v>
      </c>
      <c r="R35" s="165">
        <v>3900</v>
      </c>
      <c r="S35" s="165">
        <v>2934</v>
      </c>
      <c r="T35" s="165">
        <v>2165</v>
      </c>
      <c r="U35" s="165">
        <v>1237</v>
      </c>
      <c r="V35" s="165">
        <v>599</v>
      </c>
    </row>
    <row r="36" spans="1:22">
      <c r="A36" s="169" t="s">
        <v>138</v>
      </c>
      <c r="B36" s="165">
        <v>180663</v>
      </c>
      <c r="C36" s="63"/>
      <c r="D36" s="165">
        <v>10515</v>
      </c>
      <c r="E36" s="165">
        <v>11502</v>
      </c>
      <c r="F36" s="165">
        <v>10631</v>
      </c>
      <c r="G36" s="165">
        <v>10522</v>
      </c>
      <c r="H36" s="165">
        <v>10541</v>
      </c>
      <c r="I36" s="165">
        <v>11484</v>
      </c>
      <c r="J36" s="165">
        <v>11917</v>
      </c>
      <c r="K36" s="165">
        <v>11791</v>
      </c>
      <c r="L36" s="165">
        <v>12897</v>
      </c>
      <c r="M36" s="165">
        <v>14861</v>
      </c>
      <c r="N36" s="165">
        <v>14318</v>
      </c>
      <c r="O36" s="165">
        <v>12122</v>
      </c>
      <c r="P36" s="165">
        <v>9816</v>
      </c>
      <c r="Q36" s="165">
        <v>9601</v>
      </c>
      <c r="R36" s="165">
        <v>7106</v>
      </c>
      <c r="S36" s="165">
        <v>5241</v>
      </c>
      <c r="T36" s="165">
        <v>3366</v>
      </c>
      <c r="U36" s="165">
        <v>1669</v>
      </c>
      <c r="V36" s="165">
        <v>763</v>
      </c>
    </row>
    <row r="37" spans="1:22">
      <c r="A37" s="57" t="s">
        <v>234</v>
      </c>
      <c r="B37" s="58"/>
      <c r="C37" s="58"/>
      <c r="D37" s="299" t="s">
        <v>177</v>
      </c>
      <c r="E37" s="299"/>
      <c r="F37" s="299"/>
      <c r="G37" s="299"/>
      <c r="H37" s="299"/>
      <c r="I37" s="299"/>
      <c r="J37" s="299"/>
      <c r="K37" s="299"/>
      <c r="L37" s="299"/>
      <c r="M37" s="299"/>
      <c r="N37" s="299"/>
      <c r="O37" s="299"/>
      <c r="P37" s="299"/>
      <c r="Q37" s="299"/>
      <c r="R37" s="299"/>
      <c r="S37" s="299"/>
      <c r="T37" s="299"/>
      <c r="U37" s="299"/>
      <c r="V37" s="299"/>
    </row>
    <row r="38" spans="1:22">
      <c r="A38" s="59" t="s">
        <v>178</v>
      </c>
      <c r="B38" s="144" t="s">
        <v>179</v>
      </c>
      <c r="C38" s="144"/>
      <c r="D38" s="144" t="s">
        <v>180</v>
      </c>
      <c r="E38" s="144" t="s">
        <v>181</v>
      </c>
      <c r="F38" s="144" t="s">
        <v>182</v>
      </c>
      <c r="G38" s="144" t="s">
        <v>183</v>
      </c>
      <c r="H38" s="144" t="s">
        <v>184</v>
      </c>
      <c r="I38" s="144" t="s">
        <v>185</v>
      </c>
      <c r="J38" s="144" t="s">
        <v>186</v>
      </c>
      <c r="K38" s="144" t="s">
        <v>187</v>
      </c>
      <c r="L38" s="144" t="s">
        <v>188</v>
      </c>
      <c r="M38" s="144" t="s">
        <v>189</v>
      </c>
      <c r="N38" s="144" t="s">
        <v>190</v>
      </c>
      <c r="O38" s="144" t="s">
        <v>191</v>
      </c>
      <c r="P38" s="144" t="s">
        <v>192</v>
      </c>
      <c r="Q38" s="144" t="s">
        <v>193</v>
      </c>
      <c r="R38" s="144" t="s">
        <v>194</v>
      </c>
      <c r="S38" s="144" t="s">
        <v>195</v>
      </c>
      <c r="T38" s="144" t="s">
        <v>196</v>
      </c>
      <c r="U38" s="144" t="s">
        <v>197</v>
      </c>
      <c r="V38" s="144" t="s">
        <v>198</v>
      </c>
    </row>
    <row r="39" spans="1:22">
      <c r="A39" s="169" t="s">
        <v>132</v>
      </c>
      <c r="B39" s="165">
        <v>113542</v>
      </c>
      <c r="C39" s="63"/>
      <c r="D39" s="187">
        <v>5753</v>
      </c>
      <c r="E39" s="187">
        <v>5386</v>
      </c>
      <c r="F39" s="187">
        <v>4385</v>
      </c>
      <c r="G39" s="187">
        <v>5763</v>
      </c>
      <c r="H39" s="187">
        <v>11362</v>
      </c>
      <c r="I39" s="187">
        <v>11072</v>
      </c>
      <c r="J39" s="187">
        <v>9415</v>
      </c>
      <c r="K39" s="187">
        <v>7406</v>
      </c>
      <c r="L39" s="187">
        <v>6647</v>
      </c>
      <c r="M39" s="187">
        <v>6960</v>
      </c>
      <c r="N39" s="187">
        <v>7388</v>
      </c>
      <c r="O39" s="187">
        <v>6918</v>
      </c>
      <c r="P39" s="187">
        <v>5807</v>
      </c>
      <c r="Q39" s="187">
        <v>5563</v>
      </c>
      <c r="R39" s="187">
        <v>4039</v>
      </c>
      <c r="S39" s="187">
        <v>3646</v>
      </c>
      <c r="T39" s="187">
        <v>3001</v>
      </c>
      <c r="U39" s="187">
        <v>1974</v>
      </c>
      <c r="V39" s="187">
        <v>1057</v>
      </c>
    </row>
    <row r="40" spans="1:22">
      <c r="A40" s="169" t="s">
        <v>142</v>
      </c>
      <c r="B40" s="165">
        <v>130904</v>
      </c>
      <c r="C40" s="63"/>
      <c r="D40" s="187">
        <v>7328</v>
      </c>
      <c r="E40" s="187">
        <v>7625</v>
      </c>
      <c r="F40" s="187">
        <v>7071</v>
      </c>
      <c r="G40" s="187">
        <v>6779</v>
      </c>
      <c r="H40" s="187">
        <v>6446</v>
      </c>
      <c r="I40" s="187">
        <v>7039</v>
      </c>
      <c r="J40" s="187">
        <v>8179</v>
      </c>
      <c r="K40" s="187">
        <v>8496</v>
      </c>
      <c r="L40" s="187">
        <v>8994</v>
      </c>
      <c r="M40" s="187">
        <v>10296</v>
      </c>
      <c r="N40" s="187">
        <v>10221</v>
      </c>
      <c r="O40" s="187">
        <v>9155</v>
      </c>
      <c r="P40" s="187">
        <v>8308</v>
      </c>
      <c r="Q40" s="187">
        <v>7965</v>
      </c>
      <c r="R40" s="187">
        <v>5849</v>
      </c>
      <c r="S40" s="187">
        <v>4513</v>
      </c>
      <c r="T40" s="187">
        <v>3285</v>
      </c>
      <c r="U40" s="187">
        <v>2125</v>
      </c>
      <c r="V40" s="187">
        <v>1230</v>
      </c>
    </row>
    <row r="41" spans="1:22">
      <c r="A41" s="169" t="s">
        <v>144</v>
      </c>
      <c r="B41" s="165">
        <v>59525</v>
      </c>
      <c r="C41" s="63"/>
      <c r="D41" s="187">
        <v>2829</v>
      </c>
      <c r="E41" s="187">
        <v>3128</v>
      </c>
      <c r="F41" s="187">
        <v>3050</v>
      </c>
      <c r="G41" s="187">
        <v>3033</v>
      </c>
      <c r="H41" s="187">
        <v>3040</v>
      </c>
      <c r="I41" s="187">
        <v>3050</v>
      </c>
      <c r="J41" s="187">
        <v>3293</v>
      </c>
      <c r="K41" s="187">
        <v>3234</v>
      </c>
      <c r="L41" s="187">
        <v>3677</v>
      </c>
      <c r="M41" s="187">
        <v>4296</v>
      </c>
      <c r="N41" s="187">
        <v>4581</v>
      </c>
      <c r="O41" s="187">
        <v>4339</v>
      </c>
      <c r="P41" s="187">
        <v>3896</v>
      </c>
      <c r="Q41" s="187">
        <v>4239</v>
      </c>
      <c r="R41" s="187">
        <v>3221</v>
      </c>
      <c r="S41" s="187">
        <v>2551</v>
      </c>
      <c r="T41" s="187">
        <v>1977</v>
      </c>
      <c r="U41" s="187">
        <v>1308</v>
      </c>
      <c r="V41" s="187">
        <v>783</v>
      </c>
    </row>
    <row r="42" spans="1:22">
      <c r="A42" s="169" t="s">
        <v>148</v>
      </c>
      <c r="B42" s="165">
        <v>44092</v>
      </c>
      <c r="C42" s="63"/>
      <c r="D42" s="187">
        <v>1923</v>
      </c>
      <c r="E42" s="187">
        <v>2090</v>
      </c>
      <c r="F42" s="187">
        <v>2001</v>
      </c>
      <c r="G42" s="187">
        <v>2136</v>
      </c>
      <c r="H42" s="187">
        <v>2043</v>
      </c>
      <c r="I42" s="187">
        <v>2125</v>
      </c>
      <c r="J42" s="187">
        <v>2088</v>
      </c>
      <c r="K42" s="187">
        <v>2144</v>
      </c>
      <c r="L42" s="187">
        <v>2565</v>
      </c>
      <c r="M42" s="187">
        <v>3218</v>
      </c>
      <c r="N42" s="187">
        <v>3599</v>
      </c>
      <c r="O42" s="187">
        <v>3477</v>
      </c>
      <c r="P42" s="187">
        <v>3238</v>
      </c>
      <c r="Q42" s="187">
        <v>3457</v>
      </c>
      <c r="R42" s="187">
        <v>2615</v>
      </c>
      <c r="S42" s="187">
        <v>2185</v>
      </c>
      <c r="T42" s="187">
        <v>1580</v>
      </c>
      <c r="U42" s="187">
        <v>988</v>
      </c>
      <c r="V42" s="187">
        <v>620</v>
      </c>
    </row>
    <row r="43" spans="1:22">
      <c r="A43" s="169" t="s">
        <v>127</v>
      </c>
      <c r="B43" s="165">
        <v>257328</v>
      </c>
      <c r="C43" s="63"/>
      <c r="D43" s="187">
        <v>12747</v>
      </c>
      <c r="E43" s="187">
        <v>12239</v>
      </c>
      <c r="F43" s="187">
        <v>9887</v>
      </c>
      <c r="G43" s="187">
        <v>12314</v>
      </c>
      <c r="H43" s="187">
        <v>25213</v>
      </c>
      <c r="I43" s="187">
        <v>25507</v>
      </c>
      <c r="J43" s="187">
        <v>22855</v>
      </c>
      <c r="K43" s="187">
        <v>18679</v>
      </c>
      <c r="L43" s="187">
        <v>15896</v>
      </c>
      <c r="M43" s="187">
        <v>16331</v>
      </c>
      <c r="N43" s="187">
        <v>16712</v>
      </c>
      <c r="O43" s="187">
        <v>14931</v>
      </c>
      <c r="P43" s="187">
        <v>12200</v>
      </c>
      <c r="Q43" s="187">
        <v>12076</v>
      </c>
      <c r="R43" s="187">
        <v>8840</v>
      </c>
      <c r="S43" s="187">
        <v>7629</v>
      </c>
      <c r="T43" s="187">
        <v>6217</v>
      </c>
      <c r="U43" s="187">
        <v>4403</v>
      </c>
      <c r="V43" s="187">
        <v>2652</v>
      </c>
    </row>
    <row r="44" spans="1:22">
      <c r="A44" s="169" t="s">
        <v>153</v>
      </c>
      <c r="B44" s="165">
        <v>26622</v>
      </c>
      <c r="C44" s="63"/>
      <c r="D44" s="187">
        <v>1322</v>
      </c>
      <c r="E44" s="187">
        <v>1508</v>
      </c>
      <c r="F44" s="187">
        <v>1363</v>
      </c>
      <c r="G44" s="187">
        <v>1444</v>
      </c>
      <c r="H44" s="187">
        <v>1520</v>
      </c>
      <c r="I44" s="187">
        <v>1535</v>
      </c>
      <c r="J44" s="187">
        <v>1529</v>
      </c>
      <c r="K44" s="187">
        <v>1566</v>
      </c>
      <c r="L44" s="187">
        <v>1742</v>
      </c>
      <c r="M44" s="187">
        <v>2107</v>
      </c>
      <c r="N44" s="187">
        <v>2123</v>
      </c>
      <c r="O44" s="187">
        <v>1887</v>
      </c>
      <c r="P44" s="187">
        <v>1636</v>
      </c>
      <c r="Q44" s="187">
        <v>1739</v>
      </c>
      <c r="R44" s="187">
        <v>1322</v>
      </c>
      <c r="S44" s="187">
        <v>975</v>
      </c>
      <c r="T44" s="187">
        <v>658</v>
      </c>
      <c r="U44" s="187">
        <v>405</v>
      </c>
      <c r="V44" s="187">
        <v>241</v>
      </c>
    </row>
    <row r="45" spans="1:22">
      <c r="A45" s="169" t="s">
        <v>147</v>
      </c>
      <c r="B45" s="165">
        <v>76356</v>
      </c>
      <c r="C45" s="63"/>
      <c r="D45" s="187">
        <v>3290</v>
      </c>
      <c r="E45" s="187">
        <v>3804</v>
      </c>
      <c r="F45" s="187">
        <v>3665</v>
      </c>
      <c r="G45" s="187">
        <v>3644</v>
      </c>
      <c r="H45" s="187">
        <v>3785</v>
      </c>
      <c r="I45" s="187">
        <v>3977</v>
      </c>
      <c r="J45" s="187">
        <v>3830</v>
      </c>
      <c r="K45" s="187">
        <v>3643</v>
      </c>
      <c r="L45" s="187">
        <v>4246</v>
      </c>
      <c r="M45" s="187">
        <v>5550</v>
      </c>
      <c r="N45" s="187">
        <v>6143</v>
      </c>
      <c r="O45" s="187">
        <v>5828</v>
      </c>
      <c r="P45" s="187">
        <v>5514</v>
      </c>
      <c r="Q45" s="187">
        <v>5604</v>
      </c>
      <c r="R45" s="187">
        <v>4669</v>
      </c>
      <c r="S45" s="187">
        <v>3647</v>
      </c>
      <c r="T45" s="187">
        <v>2817</v>
      </c>
      <c r="U45" s="187">
        <v>1711</v>
      </c>
      <c r="V45" s="187">
        <v>989</v>
      </c>
    </row>
    <row r="46" spans="1:22">
      <c r="A46" s="169" t="s">
        <v>145</v>
      </c>
      <c r="B46" s="165">
        <v>76813</v>
      </c>
      <c r="C46" s="63"/>
      <c r="D46" s="187">
        <v>3864</v>
      </c>
      <c r="E46" s="187">
        <v>3875</v>
      </c>
      <c r="F46" s="187">
        <v>3424</v>
      </c>
      <c r="G46" s="187">
        <v>4330</v>
      </c>
      <c r="H46" s="187">
        <v>7363</v>
      </c>
      <c r="I46" s="187">
        <v>6405</v>
      </c>
      <c r="J46" s="187">
        <v>5569</v>
      </c>
      <c r="K46" s="187">
        <v>4397</v>
      </c>
      <c r="L46" s="187">
        <v>4151</v>
      </c>
      <c r="M46" s="187">
        <v>4757</v>
      </c>
      <c r="N46" s="187">
        <v>5309</v>
      </c>
      <c r="O46" s="187">
        <v>4968</v>
      </c>
      <c r="P46" s="187">
        <v>3923</v>
      </c>
      <c r="Q46" s="187">
        <v>4057</v>
      </c>
      <c r="R46" s="187">
        <v>3051</v>
      </c>
      <c r="S46" s="187">
        <v>2744</v>
      </c>
      <c r="T46" s="187">
        <v>2311</v>
      </c>
      <c r="U46" s="187">
        <v>1464</v>
      </c>
      <c r="V46" s="187">
        <v>851</v>
      </c>
    </row>
    <row r="47" spans="1:22">
      <c r="A47" s="169" t="s">
        <v>146</v>
      </c>
      <c r="B47" s="165">
        <v>62373</v>
      </c>
      <c r="C47" s="63"/>
      <c r="D47" s="187">
        <v>3203</v>
      </c>
      <c r="E47" s="187">
        <v>3281</v>
      </c>
      <c r="F47" s="187">
        <v>3200</v>
      </c>
      <c r="G47" s="187">
        <v>3237</v>
      </c>
      <c r="H47" s="187">
        <v>3462</v>
      </c>
      <c r="I47" s="187">
        <v>3776</v>
      </c>
      <c r="J47" s="187">
        <v>3696</v>
      </c>
      <c r="K47" s="187">
        <v>3502</v>
      </c>
      <c r="L47" s="187">
        <v>4023</v>
      </c>
      <c r="M47" s="187">
        <v>4879</v>
      </c>
      <c r="N47" s="187">
        <v>4941</v>
      </c>
      <c r="O47" s="187">
        <v>4466</v>
      </c>
      <c r="P47" s="187">
        <v>3874</v>
      </c>
      <c r="Q47" s="187">
        <v>3981</v>
      </c>
      <c r="R47" s="187">
        <v>3058</v>
      </c>
      <c r="S47" s="187">
        <v>2413</v>
      </c>
      <c r="T47" s="187">
        <v>1777</v>
      </c>
      <c r="U47" s="187">
        <v>1030</v>
      </c>
      <c r="V47" s="187">
        <v>574</v>
      </c>
    </row>
    <row r="48" spans="1:22">
      <c r="A48" s="169" t="s">
        <v>152</v>
      </c>
      <c r="B48" s="165">
        <v>56489</v>
      </c>
      <c r="C48" s="63"/>
      <c r="D48" s="187">
        <v>2699</v>
      </c>
      <c r="E48" s="187">
        <v>2909</v>
      </c>
      <c r="F48" s="187">
        <v>2811</v>
      </c>
      <c r="G48" s="187">
        <v>2899</v>
      </c>
      <c r="H48" s="187">
        <v>2912</v>
      </c>
      <c r="I48" s="187">
        <v>2811</v>
      </c>
      <c r="J48" s="187">
        <v>2976</v>
      </c>
      <c r="K48" s="187">
        <v>3290</v>
      </c>
      <c r="L48" s="187">
        <v>3467</v>
      </c>
      <c r="M48" s="187">
        <v>4245</v>
      </c>
      <c r="N48" s="187">
        <v>4632</v>
      </c>
      <c r="O48" s="187">
        <v>4304</v>
      </c>
      <c r="P48" s="187">
        <v>3698</v>
      </c>
      <c r="Q48" s="187">
        <v>3614</v>
      </c>
      <c r="R48" s="187">
        <v>2901</v>
      </c>
      <c r="S48" s="187">
        <v>2539</v>
      </c>
      <c r="T48" s="187">
        <v>1933</v>
      </c>
      <c r="U48" s="187">
        <v>1188</v>
      </c>
      <c r="V48" s="187">
        <v>661</v>
      </c>
    </row>
    <row r="49" spans="1:22">
      <c r="A49" s="169" t="s">
        <v>133</v>
      </c>
      <c r="B49" s="165">
        <v>53490</v>
      </c>
      <c r="C49" s="63"/>
      <c r="D49" s="187">
        <v>2830</v>
      </c>
      <c r="E49" s="187">
        <v>3107</v>
      </c>
      <c r="F49" s="187">
        <v>2845</v>
      </c>
      <c r="G49" s="187">
        <v>2972</v>
      </c>
      <c r="H49" s="187">
        <v>2864</v>
      </c>
      <c r="I49" s="187">
        <v>2821</v>
      </c>
      <c r="J49" s="187">
        <v>2924</v>
      </c>
      <c r="K49" s="187">
        <v>3129</v>
      </c>
      <c r="L49" s="187">
        <v>3483</v>
      </c>
      <c r="M49" s="187">
        <v>4251</v>
      </c>
      <c r="N49" s="187">
        <v>4170</v>
      </c>
      <c r="O49" s="187">
        <v>3870</v>
      </c>
      <c r="P49" s="187">
        <v>3263</v>
      </c>
      <c r="Q49" s="187">
        <v>3223</v>
      </c>
      <c r="R49" s="187">
        <v>2512</v>
      </c>
      <c r="S49" s="187">
        <v>2083</v>
      </c>
      <c r="T49" s="187">
        <v>1568</v>
      </c>
      <c r="U49" s="187">
        <v>1014</v>
      </c>
      <c r="V49" s="187">
        <v>561</v>
      </c>
    </row>
    <row r="50" spans="1:22">
      <c r="A50" s="169" t="s">
        <v>140</v>
      </c>
      <c r="B50" s="165">
        <v>48803</v>
      </c>
      <c r="C50" s="63"/>
      <c r="D50" s="187">
        <v>2504</v>
      </c>
      <c r="E50" s="187">
        <v>2877</v>
      </c>
      <c r="F50" s="187">
        <v>2923</v>
      </c>
      <c r="G50" s="187">
        <v>2798</v>
      </c>
      <c r="H50" s="187">
        <v>2493</v>
      </c>
      <c r="I50" s="187">
        <v>2347</v>
      </c>
      <c r="J50" s="187">
        <v>2538</v>
      </c>
      <c r="K50" s="187">
        <v>2977</v>
      </c>
      <c r="L50" s="187">
        <v>3137</v>
      </c>
      <c r="M50" s="187">
        <v>3681</v>
      </c>
      <c r="N50" s="187">
        <v>3867</v>
      </c>
      <c r="O50" s="187">
        <v>3446</v>
      </c>
      <c r="P50" s="187">
        <v>3009</v>
      </c>
      <c r="Q50" s="187">
        <v>2819</v>
      </c>
      <c r="R50" s="187">
        <v>2255</v>
      </c>
      <c r="S50" s="187">
        <v>1877</v>
      </c>
      <c r="T50" s="187">
        <v>1604</v>
      </c>
      <c r="U50" s="187">
        <v>1044</v>
      </c>
      <c r="V50" s="187">
        <v>607</v>
      </c>
    </row>
    <row r="51" spans="1:22">
      <c r="A51" s="169" t="s">
        <v>137</v>
      </c>
      <c r="B51" s="165">
        <v>80931</v>
      </c>
      <c r="C51" s="62"/>
      <c r="D51" s="187">
        <v>4125</v>
      </c>
      <c r="E51" s="187">
        <v>4701</v>
      </c>
      <c r="F51" s="187">
        <v>4133</v>
      </c>
      <c r="G51" s="187">
        <v>4152</v>
      </c>
      <c r="H51" s="187">
        <v>4441</v>
      </c>
      <c r="I51" s="187">
        <v>4815</v>
      </c>
      <c r="J51" s="187">
        <v>5175</v>
      </c>
      <c r="K51" s="187">
        <v>5068</v>
      </c>
      <c r="L51" s="187">
        <v>5648</v>
      </c>
      <c r="M51" s="187">
        <v>6318</v>
      </c>
      <c r="N51" s="187">
        <v>6339</v>
      </c>
      <c r="O51" s="187">
        <v>5483</v>
      </c>
      <c r="P51" s="187">
        <v>4791</v>
      </c>
      <c r="Q51" s="187">
        <v>4844</v>
      </c>
      <c r="R51" s="187">
        <v>3666</v>
      </c>
      <c r="S51" s="187">
        <v>3043</v>
      </c>
      <c r="T51" s="187">
        <v>2163</v>
      </c>
      <c r="U51" s="187">
        <v>1276</v>
      </c>
      <c r="V51" s="187">
        <v>750</v>
      </c>
    </row>
    <row r="52" spans="1:22">
      <c r="A52" s="169" t="s">
        <v>141</v>
      </c>
      <c r="B52" s="165">
        <v>190348</v>
      </c>
      <c r="C52" s="62"/>
      <c r="D52" s="187">
        <v>9584</v>
      </c>
      <c r="E52" s="187">
        <v>10463</v>
      </c>
      <c r="F52" s="187">
        <v>9530</v>
      </c>
      <c r="G52" s="187">
        <v>10385</v>
      </c>
      <c r="H52" s="187">
        <v>12520</v>
      </c>
      <c r="I52" s="187">
        <v>11191</v>
      </c>
      <c r="J52" s="187">
        <v>11282</v>
      </c>
      <c r="K52" s="187">
        <v>11075</v>
      </c>
      <c r="L52" s="187">
        <v>11580</v>
      </c>
      <c r="M52" s="187">
        <v>13841</v>
      </c>
      <c r="N52" s="187">
        <v>14495</v>
      </c>
      <c r="O52" s="187">
        <v>13182</v>
      </c>
      <c r="P52" s="187">
        <v>11675</v>
      </c>
      <c r="Q52" s="187">
        <v>12159</v>
      </c>
      <c r="R52" s="187">
        <v>9328</v>
      </c>
      <c r="S52" s="187">
        <v>7233</v>
      </c>
      <c r="T52" s="187">
        <v>5387</v>
      </c>
      <c r="U52" s="187">
        <v>3390</v>
      </c>
      <c r="V52" s="187">
        <v>2048</v>
      </c>
    </row>
    <row r="53" spans="1:22">
      <c r="A53" s="169" t="s">
        <v>143</v>
      </c>
      <c r="B53" s="165">
        <v>317006</v>
      </c>
      <c r="C53" s="62"/>
      <c r="D53" s="187">
        <v>16990</v>
      </c>
      <c r="E53" s="187">
        <v>16057</v>
      </c>
      <c r="F53" s="187">
        <v>13755</v>
      </c>
      <c r="G53" s="187">
        <v>16609</v>
      </c>
      <c r="H53" s="187">
        <v>28902</v>
      </c>
      <c r="I53" s="187">
        <v>30854</v>
      </c>
      <c r="J53" s="187">
        <v>27068</v>
      </c>
      <c r="K53" s="187">
        <v>21492</v>
      </c>
      <c r="L53" s="187">
        <v>18950</v>
      </c>
      <c r="M53" s="187">
        <v>21322</v>
      </c>
      <c r="N53" s="187">
        <v>22645</v>
      </c>
      <c r="O53" s="187">
        <v>20026</v>
      </c>
      <c r="P53" s="187">
        <v>15546</v>
      </c>
      <c r="Q53" s="187">
        <v>13084</v>
      </c>
      <c r="R53" s="187">
        <v>10130</v>
      </c>
      <c r="S53" s="187">
        <v>9079</v>
      </c>
      <c r="T53" s="187">
        <v>7492</v>
      </c>
      <c r="U53" s="187">
        <v>4510</v>
      </c>
      <c r="V53" s="187">
        <v>2495</v>
      </c>
    </row>
    <row r="54" spans="1:22">
      <c r="A54" s="169" t="s">
        <v>134</v>
      </c>
      <c r="B54" s="165">
        <v>117006</v>
      </c>
      <c r="C54" s="62"/>
      <c r="D54" s="187">
        <v>5667</v>
      </c>
      <c r="E54" s="187">
        <v>6002</v>
      </c>
      <c r="F54" s="187">
        <v>5923</v>
      </c>
      <c r="G54" s="187">
        <v>5823</v>
      </c>
      <c r="H54" s="187">
        <v>5537</v>
      </c>
      <c r="I54" s="187">
        <v>6188</v>
      </c>
      <c r="J54" s="187">
        <v>6625</v>
      </c>
      <c r="K54" s="187">
        <v>6697</v>
      </c>
      <c r="L54" s="187">
        <v>7273</v>
      </c>
      <c r="M54" s="187">
        <v>8740</v>
      </c>
      <c r="N54" s="187">
        <v>9495</v>
      </c>
      <c r="O54" s="187">
        <v>8866</v>
      </c>
      <c r="P54" s="187">
        <v>8173</v>
      </c>
      <c r="Q54" s="187">
        <v>7848</v>
      </c>
      <c r="R54" s="187">
        <v>6059</v>
      </c>
      <c r="S54" s="187">
        <v>4830</v>
      </c>
      <c r="T54" s="187">
        <v>3602</v>
      </c>
      <c r="U54" s="187">
        <v>2331</v>
      </c>
      <c r="V54" s="187">
        <v>1327</v>
      </c>
    </row>
    <row r="55" spans="1:22">
      <c r="A55" s="169" t="s">
        <v>155</v>
      </c>
      <c r="B55" s="165">
        <v>41080</v>
      </c>
      <c r="C55" s="62"/>
      <c r="D55" s="187">
        <v>1801</v>
      </c>
      <c r="E55" s="187">
        <v>1943</v>
      </c>
      <c r="F55" s="187">
        <v>1995</v>
      </c>
      <c r="G55" s="187">
        <v>2162</v>
      </c>
      <c r="H55" s="187">
        <v>2301</v>
      </c>
      <c r="I55" s="187">
        <v>2416</v>
      </c>
      <c r="J55" s="187">
        <v>2411</v>
      </c>
      <c r="K55" s="187">
        <v>2312</v>
      </c>
      <c r="L55" s="187">
        <v>2454</v>
      </c>
      <c r="M55" s="187">
        <v>3133</v>
      </c>
      <c r="N55" s="187">
        <v>3477</v>
      </c>
      <c r="O55" s="187">
        <v>3179</v>
      </c>
      <c r="P55" s="187">
        <v>2582</v>
      </c>
      <c r="Q55" s="187">
        <v>2535</v>
      </c>
      <c r="R55" s="187">
        <v>2025</v>
      </c>
      <c r="S55" s="187">
        <v>1680</v>
      </c>
      <c r="T55" s="187">
        <v>1334</v>
      </c>
      <c r="U55" s="187">
        <v>867</v>
      </c>
      <c r="V55" s="187">
        <v>473</v>
      </c>
    </row>
    <row r="56" spans="1:22">
      <c r="A56" s="169" t="s">
        <v>129</v>
      </c>
      <c r="B56" s="165">
        <v>46112</v>
      </c>
      <c r="C56" s="62"/>
      <c r="D56" s="187">
        <v>2777</v>
      </c>
      <c r="E56" s="187">
        <v>2685</v>
      </c>
      <c r="F56" s="187">
        <v>2324</v>
      </c>
      <c r="G56" s="187">
        <v>2507</v>
      </c>
      <c r="H56" s="187">
        <v>2454</v>
      </c>
      <c r="I56" s="187">
        <v>2854</v>
      </c>
      <c r="J56" s="187">
        <v>2984</v>
      </c>
      <c r="K56" s="187">
        <v>2851</v>
      </c>
      <c r="L56" s="187">
        <v>2942</v>
      </c>
      <c r="M56" s="187">
        <v>3448</v>
      </c>
      <c r="N56" s="187">
        <v>3516</v>
      </c>
      <c r="O56" s="187">
        <v>3211</v>
      </c>
      <c r="P56" s="187">
        <v>2679</v>
      </c>
      <c r="Q56" s="187">
        <v>2850</v>
      </c>
      <c r="R56" s="187">
        <v>2131</v>
      </c>
      <c r="S56" s="187">
        <v>1640</v>
      </c>
      <c r="T56" s="187">
        <v>1212</v>
      </c>
      <c r="U56" s="187">
        <v>681</v>
      </c>
      <c r="V56" s="187">
        <v>366</v>
      </c>
    </row>
    <row r="57" spans="1:22">
      <c r="A57" s="169" t="s">
        <v>126</v>
      </c>
      <c r="B57" s="165">
        <v>46651</v>
      </c>
      <c r="C57" s="62"/>
      <c r="D57" s="187">
        <v>2365</v>
      </c>
      <c r="E57" s="187">
        <v>2552</v>
      </c>
      <c r="F57" s="187">
        <v>2309</v>
      </c>
      <c r="G57" s="187">
        <v>2482</v>
      </c>
      <c r="H57" s="187">
        <v>2336</v>
      </c>
      <c r="I57" s="187">
        <v>2536</v>
      </c>
      <c r="J57" s="187">
        <v>2684</v>
      </c>
      <c r="K57" s="187">
        <v>2592</v>
      </c>
      <c r="L57" s="187">
        <v>2981</v>
      </c>
      <c r="M57" s="187">
        <v>3547</v>
      </c>
      <c r="N57" s="187">
        <v>3623</v>
      </c>
      <c r="O57" s="187">
        <v>3292</v>
      </c>
      <c r="P57" s="187">
        <v>3018</v>
      </c>
      <c r="Q57" s="187">
        <v>3080</v>
      </c>
      <c r="R57" s="187">
        <v>2445</v>
      </c>
      <c r="S57" s="187">
        <v>1896</v>
      </c>
      <c r="T57" s="187">
        <v>1527</v>
      </c>
      <c r="U57" s="187">
        <v>903</v>
      </c>
      <c r="V57" s="187">
        <v>483</v>
      </c>
    </row>
    <row r="58" spans="1:22">
      <c r="A58" s="169" t="s">
        <v>128</v>
      </c>
      <c r="B58" s="165">
        <v>13107</v>
      </c>
      <c r="C58" s="62"/>
      <c r="D58" s="187">
        <v>584</v>
      </c>
      <c r="E58" s="187">
        <v>619</v>
      </c>
      <c r="F58" s="187">
        <v>667</v>
      </c>
      <c r="G58" s="187">
        <v>632</v>
      </c>
      <c r="H58" s="187">
        <v>537</v>
      </c>
      <c r="I58" s="187">
        <v>589</v>
      </c>
      <c r="J58" s="187">
        <v>614</v>
      </c>
      <c r="K58" s="187">
        <v>722</v>
      </c>
      <c r="L58" s="187">
        <v>794</v>
      </c>
      <c r="M58" s="187">
        <v>964</v>
      </c>
      <c r="N58" s="187">
        <v>1035</v>
      </c>
      <c r="O58" s="187">
        <v>957</v>
      </c>
      <c r="P58" s="187">
        <v>946</v>
      </c>
      <c r="Q58" s="187">
        <v>941</v>
      </c>
      <c r="R58" s="187">
        <v>741</v>
      </c>
      <c r="S58" s="187">
        <v>695</v>
      </c>
      <c r="T58" s="187">
        <v>523</v>
      </c>
      <c r="U58" s="187">
        <v>322</v>
      </c>
      <c r="V58" s="187">
        <v>225</v>
      </c>
    </row>
    <row r="59" spans="1:22">
      <c r="A59" s="169" t="s">
        <v>154</v>
      </c>
      <c r="B59" s="165">
        <v>71192</v>
      </c>
      <c r="C59" s="62"/>
      <c r="D59" s="187">
        <v>3295</v>
      </c>
      <c r="E59" s="187">
        <v>3721</v>
      </c>
      <c r="F59" s="187">
        <v>3547</v>
      </c>
      <c r="G59" s="187">
        <v>3739</v>
      </c>
      <c r="H59" s="187">
        <v>3917</v>
      </c>
      <c r="I59" s="187">
        <v>4002</v>
      </c>
      <c r="J59" s="187">
        <v>3947</v>
      </c>
      <c r="K59" s="187">
        <v>3879</v>
      </c>
      <c r="L59" s="187">
        <v>4462</v>
      </c>
      <c r="M59" s="187">
        <v>5290</v>
      </c>
      <c r="N59" s="187">
        <v>5678</v>
      </c>
      <c r="O59" s="187">
        <v>5194</v>
      </c>
      <c r="P59" s="187">
        <v>4734</v>
      </c>
      <c r="Q59" s="187">
        <v>4777</v>
      </c>
      <c r="R59" s="187">
        <v>3816</v>
      </c>
      <c r="S59" s="187">
        <v>2995</v>
      </c>
      <c r="T59" s="187">
        <v>2192</v>
      </c>
      <c r="U59" s="187">
        <v>1282</v>
      </c>
      <c r="V59" s="187">
        <v>725</v>
      </c>
    </row>
    <row r="60" spans="1:22">
      <c r="A60" s="169" t="s">
        <v>149</v>
      </c>
      <c r="B60" s="165">
        <v>174334</v>
      </c>
      <c r="C60" s="62"/>
      <c r="D60" s="187">
        <v>9153</v>
      </c>
      <c r="E60" s="187">
        <v>9967</v>
      </c>
      <c r="F60" s="187">
        <v>9506</v>
      </c>
      <c r="G60" s="187">
        <v>9917</v>
      </c>
      <c r="H60" s="187">
        <v>10056</v>
      </c>
      <c r="I60" s="187">
        <v>10903</v>
      </c>
      <c r="J60" s="187">
        <v>11457</v>
      </c>
      <c r="K60" s="187">
        <v>11179</v>
      </c>
      <c r="L60" s="187">
        <v>11812</v>
      </c>
      <c r="M60" s="187">
        <v>13771</v>
      </c>
      <c r="N60" s="187">
        <v>13595</v>
      </c>
      <c r="O60" s="187">
        <v>11975</v>
      </c>
      <c r="P60" s="187">
        <v>10172</v>
      </c>
      <c r="Q60" s="187">
        <v>9452</v>
      </c>
      <c r="R60" s="187">
        <v>7412</v>
      </c>
      <c r="S60" s="187">
        <v>6086</v>
      </c>
      <c r="T60" s="187">
        <v>4383</v>
      </c>
      <c r="U60" s="187">
        <v>2395</v>
      </c>
      <c r="V60" s="187">
        <v>1143</v>
      </c>
    </row>
    <row r="61" spans="1:22">
      <c r="A61" s="169" t="s">
        <v>125</v>
      </c>
      <c r="B61" s="165">
        <v>10401</v>
      </c>
      <c r="C61" s="62"/>
      <c r="D61" s="187">
        <v>437</v>
      </c>
      <c r="E61" s="187">
        <v>552</v>
      </c>
      <c r="F61" s="187">
        <v>553</v>
      </c>
      <c r="G61" s="187">
        <v>471</v>
      </c>
      <c r="H61" s="187">
        <v>486</v>
      </c>
      <c r="I61" s="187">
        <v>540</v>
      </c>
      <c r="J61" s="187">
        <v>564</v>
      </c>
      <c r="K61" s="187">
        <v>550</v>
      </c>
      <c r="L61" s="187">
        <v>631</v>
      </c>
      <c r="M61" s="187">
        <v>790</v>
      </c>
      <c r="N61" s="187">
        <v>855</v>
      </c>
      <c r="O61" s="187">
        <v>793</v>
      </c>
      <c r="P61" s="187">
        <v>719</v>
      </c>
      <c r="Q61" s="187">
        <v>712</v>
      </c>
      <c r="R61" s="187">
        <v>623</v>
      </c>
      <c r="S61" s="187">
        <v>475</v>
      </c>
      <c r="T61" s="187">
        <v>326</v>
      </c>
      <c r="U61" s="187">
        <v>212</v>
      </c>
      <c r="V61" s="187">
        <v>112</v>
      </c>
    </row>
    <row r="62" spans="1:22">
      <c r="A62" s="169" t="s">
        <v>130</v>
      </c>
      <c r="B62" s="165">
        <v>75446</v>
      </c>
      <c r="C62" s="62"/>
      <c r="D62" s="187">
        <v>3419</v>
      </c>
      <c r="E62" s="187">
        <v>3870</v>
      </c>
      <c r="F62" s="187">
        <v>3731</v>
      </c>
      <c r="G62" s="187">
        <v>4019</v>
      </c>
      <c r="H62" s="187">
        <v>3596</v>
      </c>
      <c r="I62" s="187">
        <v>3888</v>
      </c>
      <c r="J62" s="187">
        <v>4238</v>
      </c>
      <c r="K62" s="187">
        <v>3978</v>
      </c>
      <c r="L62" s="187">
        <v>4619</v>
      </c>
      <c r="M62" s="187">
        <v>5685</v>
      </c>
      <c r="N62" s="187">
        <v>5965</v>
      </c>
      <c r="O62" s="187">
        <v>5428</v>
      </c>
      <c r="P62" s="187">
        <v>5060</v>
      </c>
      <c r="Q62" s="187">
        <v>5199</v>
      </c>
      <c r="R62" s="187">
        <v>4122</v>
      </c>
      <c r="S62" s="187">
        <v>3293</v>
      </c>
      <c r="T62" s="187">
        <v>2533</v>
      </c>
      <c r="U62" s="187">
        <v>1728</v>
      </c>
      <c r="V62" s="187">
        <v>1075</v>
      </c>
    </row>
    <row r="63" spans="1:22">
      <c r="A63" s="169" t="s">
        <v>139</v>
      </c>
      <c r="B63" s="165">
        <v>90695</v>
      </c>
      <c r="C63" s="62"/>
      <c r="D63" s="187">
        <v>4461</v>
      </c>
      <c r="E63" s="187">
        <v>4731</v>
      </c>
      <c r="F63" s="187">
        <v>4528</v>
      </c>
      <c r="G63" s="187">
        <v>4789</v>
      </c>
      <c r="H63" s="187">
        <v>5390</v>
      </c>
      <c r="I63" s="187">
        <v>5768</v>
      </c>
      <c r="J63" s="187">
        <v>5803</v>
      </c>
      <c r="K63" s="187">
        <v>5427</v>
      </c>
      <c r="L63" s="187">
        <v>5637</v>
      </c>
      <c r="M63" s="187">
        <v>6988</v>
      </c>
      <c r="N63" s="187">
        <v>7300</v>
      </c>
      <c r="O63" s="187">
        <v>6598</v>
      </c>
      <c r="P63" s="187">
        <v>5388</v>
      </c>
      <c r="Q63" s="187">
        <v>5375</v>
      </c>
      <c r="R63" s="187">
        <v>4096</v>
      </c>
      <c r="S63" s="187">
        <v>3426</v>
      </c>
      <c r="T63" s="187">
        <v>2631</v>
      </c>
      <c r="U63" s="187">
        <v>1521</v>
      </c>
      <c r="V63" s="187">
        <v>838</v>
      </c>
    </row>
    <row r="64" spans="1:22">
      <c r="A64" s="169" t="s">
        <v>136</v>
      </c>
      <c r="B64" s="165">
        <v>58322</v>
      </c>
      <c r="C64" s="62"/>
      <c r="D64" s="187">
        <v>2674</v>
      </c>
      <c r="E64" s="187">
        <v>2939</v>
      </c>
      <c r="F64" s="187">
        <v>2920</v>
      </c>
      <c r="G64" s="187">
        <v>2942</v>
      </c>
      <c r="H64" s="187">
        <v>2826</v>
      </c>
      <c r="I64" s="187">
        <v>2705</v>
      </c>
      <c r="J64" s="187">
        <v>2810</v>
      </c>
      <c r="K64" s="187">
        <v>2841</v>
      </c>
      <c r="L64" s="187">
        <v>3614</v>
      </c>
      <c r="M64" s="187">
        <v>4508</v>
      </c>
      <c r="N64" s="187">
        <v>4730</v>
      </c>
      <c r="O64" s="187">
        <v>4440</v>
      </c>
      <c r="P64" s="187">
        <v>3979</v>
      </c>
      <c r="Q64" s="187">
        <v>4318</v>
      </c>
      <c r="R64" s="187">
        <v>3372</v>
      </c>
      <c r="S64" s="187">
        <v>2744</v>
      </c>
      <c r="T64" s="187">
        <v>1965</v>
      </c>
      <c r="U64" s="187">
        <v>1255</v>
      </c>
      <c r="V64" s="187">
        <v>740</v>
      </c>
    </row>
    <row r="65" spans="1:22">
      <c r="A65" s="169" t="s">
        <v>135</v>
      </c>
      <c r="B65" s="165">
        <v>11127</v>
      </c>
      <c r="C65" s="62"/>
      <c r="D65" s="187">
        <v>642</v>
      </c>
      <c r="E65" s="187">
        <v>631</v>
      </c>
      <c r="F65" s="187">
        <v>603</v>
      </c>
      <c r="G65" s="187">
        <v>628</v>
      </c>
      <c r="H65" s="187">
        <v>555</v>
      </c>
      <c r="I65" s="187">
        <v>622</v>
      </c>
      <c r="J65" s="187">
        <v>621</v>
      </c>
      <c r="K65" s="187">
        <v>695</v>
      </c>
      <c r="L65" s="187">
        <v>721</v>
      </c>
      <c r="M65" s="187">
        <v>818</v>
      </c>
      <c r="N65" s="187">
        <v>839</v>
      </c>
      <c r="O65" s="187">
        <v>770</v>
      </c>
      <c r="P65" s="187">
        <v>724</v>
      </c>
      <c r="Q65" s="187">
        <v>677</v>
      </c>
      <c r="R65" s="187">
        <v>571</v>
      </c>
      <c r="S65" s="187">
        <v>412</v>
      </c>
      <c r="T65" s="187">
        <v>304</v>
      </c>
      <c r="U65" s="187">
        <v>182</v>
      </c>
      <c r="V65" s="187">
        <v>112</v>
      </c>
    </row>
    <row r="66" spans="1:22">
      <c r="A66" s="169" t="s">
        <v>150</v>
      </c>
      <c r="B66" s="165">
        <v>58469</v>
      </c>
      <c r="C66" s="62"/>
      <c r="D66" s="187">
        <v>2531</v>
      </c>
      <c r="E66" s="187">
        <v>2826</v>
      </c>
      <c r="F66" s="187">
        <v>2747</v>
      </c>
      <c r="G66" s="187">
        <v>2909</v>
      </c>
      <c r="H66" s="187">
        <v>2960</v>
      </c>
      <c r="I66" s="187">
        <v>3050</v>
      </c>
      <c r="J66" s="187">
        <v>3074</v>
      </c>
      <c r="K66" s="187">
        <v>2999</v>
      </c>
      <c r="L66" s="187">
        <v>3422</v>
      </c>
      <c r="M66" s="187">
        <v>4207</v>
      </c>
      <c r="N66" s="187">
        <v>4525</v>
      </c>
      <c r="O66" s="187">
        <v>4488</v>
      </c>
      <c r="P66" s="187">
        <v>4089</v>
      </c>
      <c r="Q66" s="187">
        <v>4154</v>
      </c>
      <c r="R66" s="187">
        <v>3493</v>
      </c>
      <c r="S66" s="187">
        <v>2750</v>
      </c>
      <c r="T66" s="187">
        <v>2114</v>
      </c>
      <c r="U66" s="187">
        <v>1320</v>
      </c>
      <c r="V66" s="187">
        <v>811</v>
      </c>
    </row>
    <row r="67" spans="1:22">
      <c r="A67" s="169" t="s">
        <v>151</v>
      </c>
      <c r="B67" s="165">
        <v>166193</v>
      </c>
      <c r="C67" s="62"/>
      <c r="D67" s="187">
        <v>8213</v>
      </c>
      <c r="E67" s="187">
        <v>8947</v>
      </c>
      <c r="F67" s="187">
        <v>8621</v>
      </c>
      <c r="G67" s="187">
        <v>8702</v>
      </c>
      <c r="H67" s="187">
        <v>9195</v>
      </c>
      <c r="I67" s="187">
        <v>9665</v>
      </c>
      <c r="J67" s="187">
        <v>10339</v>
      </c>
      <c r="K67" s="187">
        <v>10286</v>
      </c>
      <c r="L67" s="187">
        <v>10747</v>
      </c>
      <c r="M67" s="187">
        <v>12736</v>
      </c>
      <c r="N67" s="187">
        <v>13284</v>
      </c>
      <c r="O67" s="187">
        <v>12204</v>
      </c>
      <c r="P67" s="187">
        <v>10476</v>
      </c>
      <c r="Q67" s="187">
        <v>9738</v>
      </c>
      <c r="R67" s="187">
        <v>7532</v>
      </c>
      <c r="S67" s="187">
        <v>6260</v>
      </c>
      <c r="T67" s="187">
        <v>4796</v>
      </c>
      <c r="U67" s="187">
        <v>2944</v>
      </c>
      <c r="V67" s="187">
        <v>1508</v>
      </c>
    </row>
    <row r="68" spans="1:22">
      <c r="A68" s="169" t="s">
        <v>131</v>
      </c>
      <c r="B68" s="165">
        <v>47540</v>
      </c>
      <c r="C68" s="62"/>
      <c r="D68" s="187">
        <v>2150</v>
      </c>
      <c r="E68" s="187">
        <v>2377</v>
      </c>
      <c r="F68" s="187">
        <v>2448</v>
      </c>
      <c r="G68" s="187">
        <v>3084</v>
      </c>
      <c r="H68" s="187">
        <v>4039</v>
      </c>
      <c r="I68" s="187">
        <v>2750</v>
      </c>
      <c r="J68" s="187">
        <v>2541</v>
      </c>
      <c r="K68" s="187">
        <v>2602</v>
      </c>
      <c r="L68" s="187">
        <v>3003</v>
      </c>
      <c r="M68" s="187">
        <v>3632</v>
      </c>
      <c r="N68" s="187">
        <v>3688</v>
      </c>
      <c r="O68" s="187">
        <v>3149</v>
      </c>
      <c r="P68" s="187">
        <v>2737</v>
      </c>
      <c r="Q68" s="187">
        <v>2731</v>
      </c>
      <c r="R68" s="187">
        <v>2194</v>
      </c>
      <c r="S68" s="187">
        <v>1813</v>
      </c>
      <c r="T68" s="187">
        <v>1321</v>
      </c>
      <c r="U68" s="187">
        <v>790</v>
      </c>
      <c r="V68" s="187">
        <v>491</v>
      </c>
    </row>
    <row r="69" spans="1:22">
      <c r="A69" s="169" t="s">
        <v>156</v>
      </c>
      <c r="B69" s="165">
        <v>47764</v>
      </c>
      <c r="C69" s="62"/>
      <c r="D69" s="187">
        <v>2405</v>
      </c>
      <c r="E69" s="187">
        <v>2588</v>
      </c>
      <c r="F69" s="187">
        <v>2391</v>
      </c>
      <c r="G69" s="187">
        <v>2499</v>
      </c>
      <c r="H69" s="187">
        <v>2859</v>
      </c>
      <c r="I69" s="187">
        <v>3040</v>
      </c>
      <c r="J69" s="187">
        <v>3173</v>
      </c>
      <c r="K69" s="187">
        <v>2817</v>
      </c>
      <c r="L69" s="187">
        <v>2800</v>
      </c>
      <c r="M69" s="187">
        <v>3591</v>
      </c>
      <c r="N69" s="187">
        <v>3875</v>
      </c>
      <c r="O69" s="187">
        <v>3571</v>
      </c>
      <c r="P69" s="187">
        <v>2999</v>
      </c>
      <c r="Q69" s="187">
        <v>2763</v>
      </c>
      <c r="R69" s="187">
        <v>2054</v>
      </c>
      <c r="S69" s="187">
        <v>1720</v>
      </c>
      <c r="T69" s="187">
        <v>1315</v>
      </c>
      <c r="U69" s="187">
        <v>854</v>
      </c>
      <c r="V69" s="187">
        <v>450</v>
      </c>
    </row>
    <row r="70" spans="1:22">
      <c r="A70" s="169" t="s">
        <v>138</v>
      </c>
      <c r="B70" s="165">
        <v>91346</v>
      </c>
      <c r="C70" s="62"/>
      <c r="D70" s="187">
        <v>5070</v>
      </c>
      <c r="E70" s="187">
        <v>5579</v>
      </c>
      <c r="F70" s="187">
        <v>5271</v>
      </c>
      <c r="G70" s="187">
        <v>5183</v>
      </c>
      <c r="H70" s="187">
        <v>5097</v>
      </c>
      <c r="I70" s="187">
        <v>5777</v>
      </c>
      <c r="J70" s="187">
        <v>6093</v>
      </c>
      <c r="K70" s="187">
        <v>5872</v>
      </c>
      <c r="L70" s="187">
        <v>6536</v>
      </c>
      <c r="M70" s="187">
        <v>7523</v>
      </c>
      <c r="N70" s="187">
        <v>7135</v>
      </c>
      <c r="O70" s="187">
        <v>6053</v>
      </c>
      <c r="P70" s="187">
        <v>5051</v>
      </c>
      <c r="Q70" s="187">
        <v>4944</v>
      </c>
      <c r="R70" s="187">
        <v>3803</v>
      </c>
      <c r="S70" s="187">
        <v>2848</v>
      </c>
      <c r="T70" s="187">
        <v>1942</v>
      </c>
      <c r="U70" s="187">
        <v>1028</v>
      </c>
      <c r="V70" s="187">
        <v>541</v>
      </c>
    </row>
    <row r="71" spans="1:22">
      <c r="A71" s="57" t="s">
        <v>233</v>
      </c>
      <c r="B71" s="58"/>
      <c r="C71" s="58"/>
      <c r="D71" s="299" t="s">
        <v>177</v>
      </c>
      <c r="E71" s="299"/>
      <c r="F71" s="299"/>
      <c r="G71" s="299"/>
      <c r="H71" s="299"/>
      <c r="I71" s="299"/>
      <c r="J71" s="299"/>
      <c r="K71" s="299"/>
      <c r="L71" s="299"/>
      <c r="M71" s="299"/>
      <c r="N71" s="299"/>
      <c r="O71" s="299"/>
      <c r="P71" s="299"/>
      <c r="Q71" s="299"/>
      <c r="R71" s="299"/>
      <c r="S71" s="299"/>
      <c r="T71" s="299"/>
      <c r="U71" s="299"/>
      <c r="V71" s="299"/>
    </row>
    <row r="72" spans="1:22">
      <c r="A72" s="59" t="s">
        <v>178</v>
      </c>
      <c r="B72" s="144" t="s">
        <v>179</v>
      </c>
      <c r="C72" s="144"/>
      <c r="D72" s="144" t="s">
        <v>180</v>
      </c>
      <c r="E72" s="144" t="s">
        <v>181</v>
      </c>
      <c r="F72" s="144" t="s">
        <v>182</v>
      </c>
      <c r="G72" s="144" t="s">
        <v>183</v>
      </c>
      <c r="H72" s="144" t="s">
        <v>184</v>
      </c>
      <c r="I72" s="144" t="s">
        <v>185</v>
      </c>
      <c r="J72" s="144" t="s">
        <v>186</v>
      </c>
      <c r="K72" s="144" t="s">
        <v>187</v>
      </c>
      <c r="L72" s="144" t="s">
        <v>188</v>
      </c>
      <c r="M72" s="144" t="s">
        <v>189</v>
      </c>
      <c r="N72" s="144" t="s">
        <v>190</v>
      </c>
      <c r="O72" s="144" t="s">
        <v>191</v>
      </c>
      <c r="P72" s="144" t="s">
        <v>192</v>
      </c>
      <c r="Q72" s="144" t="s">
        <v>193</v>
      </c>
      <c r="R72" s="144" t="s">
        <v>194</v>
      </c>
      <c r="S72" s="144" t="s">
        <v>195</v>
      </c>
      <c r="T72" s="144" t="s">
        <v>196</v>
      </c>
      <c r="U72" s="144" t="s">
        <v>197</v>
      </c>
      <c r="V72" s="144" t="s">
        <v>198</v>
      </c>
    </row>
    <row r="73" spans="1:22">
      <c r="A73" s="169" t="s">
        <v>132</v>
      </c>
      <c r="B73" s="165">
        <v>110246</v>
      </c>
      <c r="C73" s="63"/>
      <c r="D73" s="187">
        <v>6062</v>
      </c>
      <c r="E73" s="187">
        <v>5521</v>
      </c>
      <c r="F73" s="187">
        <v>4582</v>
      </c>
      <c r="G73" s="187">
        <v>5398</v>
      </c>
      <c r="H73" s="187">
        <v>9149</v>
      </c>
      <c r="I73" s="187">
        <v>10660</v>
      </c>
      <c r="J73" s="187">
        <v>9998</v>
      </c>
      <c r="K73" s="187">
        <v>8368</v>
      </c>
      <c r="L73" s="187">
        <v>7263</v>
      </c>
      <c r="M73" s="187">
        <v>7322</v>
      </c>
      <c r="N73" s="187">
        <v>7634</v>
      </c>
      <c r="O73" s="187">
        <v>7091</v>
      </c>
      <c r="P73" s="187">
        <v>6066</v>
      </c>
      <c r="Q73" s="187">
        <v>5457</v>
      </c>
      <c r="R73" s="187">
        <v>3498</v>
      </c>
      <c r="S73" s="187">
        <v>2731</v>
      </c>
      <c r="T73" s="187">
        <v>1983</v>
      </c>
      <c r="U73" s="187">
        <v>1033</v>
      </c>
      <c r="V73" s="187">
        <v>430</v>
      </c>
    </row>
    <row r="74" spans="1:22">
      <c r="A74" s="169" t="s">
        <v>142</v>
      </c>
      <c r="B74" s="165">
        <v>129655</v>
      </c>
      <c r="C74" s="63"/>
      <c r="D74" s="187">
        <v>7610</v>
      </c>
      <c r="E74" s="187">
        <v>8148</v>
      </c>
      <c r="F74" s="187">
        <v>7414</v>
      </c>
      <c r="G74" s="187">
        <v>7482</v>
      </c>
      <c r="H74" s="187">
        <v>7100</v>
      </c>
      <c r="I74" s="187">
        <v>7388</v>
      </c>
      <c r="J74" s="187">
        <v>7802</v>
      </c>
      <c r="K74" s="187">
        <v>8149</v>
      </c>
      <c r="L74" s="187">
        <v>8589</v>
      </c>
      <c r="M74" s="187">
        <v>9862</v>
      </c>
      <c r="N74" s="187">
        <v>10257</v>
      </c>
      <c r="O74" s="187">
        <v>9302</v>
      </c>
      <c r="P74" s="187">
        <v>8347</v>
      </c>
      <c r="Q74" s="187">
        <v>8112</v>
      </c>
      <c r="R74" s="187">
        <v>5534</v>
      </c>
      <c r="S74" s="187">
        <v>3991</v>
      </c>
      <c r="T74" s="187">
        <v>2613</v>
      </c>
      <c r="U74" s="187">
        <v>1376</v>
      </c>
      <c r="V74" s="187">
        <v>579</v>
      </c>
    </row>
    <row r="75" spans="1:22">
      <c r="A75" s="169" t="s">
        <v>144</v>
      </c>
      <c r="B75" s="165">
        <v>57395</v>
      </c>
      <c r="C75" s="63"/>
      <c r="D75" s="187">
        <v>3049</v>
      </c>
      <c r="E75" s="187">
        <v>3109</v>
      </c>
      <c r="F75" s="187">
        <v>3121</v>
      </c>
      <c r="G75" s="187">
        <v>3394</v>
      </c>
      <c r="H75" s="187">
        <v>3221</v>
      </c>
      <c r="I75" s="187">
        <v>3246</v>
      </c>
      <c r="J75" s="187">
        <v>3294</v>
      </c>
      <c r="K75" s="187">
        <v>3067</v>
      </c>
      <c r="L75" s="187">
        <v>3481</v>
      </c>
      <c r="M75" s="187">
        <v>4145</v>
      </c>
      <c r="N75" s="187">
        <v>4581</v>
      </c>
      <c r="O75" s="187">
        <v>4124</v>
      </c>
      <c r="P75" s="187">
        <v>3767</v>
      </c>
      <c r="Q75" s="187">
        <v>4055</v>
      </c>
      <c r="R75" s="187">
        <v>2963</v>
      </c>
      <c r="S75" s="187">
        <v>2178</v>
      </c>
      <c r="T75" s="187">
        <v>1479</v>
      </c>
      <c r="U75" s="187">
        <v>805</v>
      </c>
      <c r="V75" s="187">
        <v>316</v>
      </c>
    </row>
    <row r="76" spans="1:22">
      <c r="A76" s="169" t="s">
        <v>148</v>
      </c>
      <c r="B76" s="165">
        <v>43142</v>
      </c>
      <c r="C76" s="63"/>
      <c r="D76" s="187">
        <v>1923</v>
      </c>
      <c r="E76" s="187">
        <v>2151</v>
      </c>
      <c r="F76" s="187">
        <v>2209</v>
      </c>
      <c r="G76" s="187">
        <v>2398</v>
      </c>
      <c r="H76" s="187">
        <v>2454</v>
      </c>
      <c r="I76" s="187">
        <v>2417</v>
      </c>
      <c r="J76" s="187">
        <v>2239</v>
      </c>
      <c r="K76" s="187">
        <v>2202</v>
      </c>
      <c r="L76" s="187">
        <v>2384</v>
      </c>
      <c r="M76" s="187">
        <v>3169</v>
      </c>
      <c r="N76" s="187">
        <v>3495</v>
      </c>
      <c r="O76" s="187">
        <v>3345</v>
      </c>
      <c r="P76" s="187">
        <v>3192</v>
      </c>
      <c r="Q76" s="187">
        <v>3342</v>
      </c>
      <c r="R76" s="187">
        <v>2534</v>
      </c>
      <c r="S76" s="187">
        <v>1783</v>
      </c>
      <c r="T76" s="187">
        <v>1121</v>
      </c>
      <c r="U76" s="187">
        <v>559</v>
      </c>
      <c r="V76" s="187">
        <v>225</v>
      </c>
    </row>
    <row r="77" spans="1:22">
      <c r="A77" s="169" t="s">
        <v>127</v>
      </c>
      <c r="B77" s="165">
        <v>241990</v>
      </c>
      <c r="C77" s="63"/>
      <c r="D77" s="187">
        <v>13612</v>
      </c>
      <c r="E77" s="187">
        <v>12572</v>
      </c>
      <c r="F77" s="187">
        <v>10719</v>
      </c>
      <c r="G77" s="187">
        <v>12205</v>
      </c>
      <c r="H77" s="187">
        <v>19844</v>
      </c>
      <c r="I77" s="187">
        <v>22249</v>
      </c>
      <c r="J77" s="187">
        <v>21563</v>
      </c>
      <c r="K77" s="187">
        <v>19019</v>
      </c>
      <c r="L77" s="187">
        <v>16777</v>
      </c>
      <c r="M77" s="187">
        <v>16852</v>
      </c>
      <c r="N77" s="187">
        <v>17015</v>
      </c>
      <c r="O77" s="187">
        <v>14852</v>
      </c>
      <c r="P77" s="187">
        <v>12157</v>
      </c>
      <c r="Q77" s="187">
        <v>11244</v>
      </c>
      <c r="R77" s="187">
        <v>7677</v>
      </c>
      <c r="S77" s="187">
        <v>5802</v>
      </c>
      <c r="T77" s="187">
        <v>4387</v>
      </c>
      <c r="U77" s="187">
        <v>2379</v>
      </c>
      <c r="V77" s="187">
        <v>1065</v>
      </c>
    </row>
    <row r="78" spans="1:22">
      <c r="A78" s="169" t="s">
        <v>153</v>
      </c>
      <c r="B78" s="165">
        <v>26031</v>
      </c>
      <c r="C78" s="63"/>
      <c r="D78" s="187">
        <v>1528</v>
      </c>
      <c r="E78" s="187">
        <v>1509</v>
      </c>
      <c r="F78" s="187">
        <v>1494</v>
      </c>
      <c r="G78" s="187">
        <v>1511</v>
      </c>
      <c r="H78" s="187">
        <v>1577</v>
      </c>
      <c r="I78" s="187">
        <v>1593</v>
      </c>
      <c r="J78" s="187">
        <v>1609</v>
      </c>
      <c r="K78" s="187">
        <v>1515</v>
      </c>
      <c r="L78" s="187">
        <v>1682</v>
      </c>
      <c r="M78" s="187">
        <v>2070</v>
      </c>
      <c r="N78" s="187">
        <v>2147</v>
      </c>
      <c r="O78" s="187">
        <v>1820</v>
      </c>
      <c r="P78" s="187">
        <v>1598</v>
      </c>
      <c r="Q78" s="187">
        <v>1631</v>
      </c>
      <c r="R78" s="187">
        <v>1153</v>
      </c>
      <c r="S78" s="187">
        <v>787</v>
      </c>
      <c r="T78" s="187">
        <v>482</v>
      </c>
      <c r="U78" s="187">
        <v>237</v>
      </c>
      <c r="V78" s="187">
        <v>88</v>
      </c>
    </row>
    <row r="79" spans="1:22">
      <c r="A79" s="169" t="s">
        <v>147</v>
      </c>
      <c r="B79" s="165">
        <v>73611</v>
      </c>
      <c r="C79" s="63"/>
      <c r="D79" s="187">
        <v>3508</v>
      </c>
      <c r="E79" s="187">
        <v>3957</v>
      </c>
      <c r="F79" s="187">
        <v>3840</v>
      </c>
      <c r="G79" s="187">
        <v>3949</v>
      </c>
      <c r="H79" s="187">
        <v>4085</v>
      </c>
      <c r="I79" s="187">
        <v>4069</v>
      </c>
      <c r="J79" s="187">
        <v>3778</v>
      </c>
      <c r="K79" s="187">
        <v>3479</v>
      </c>
      <c r="L79" s="187">
        <v>4063</v>
      </c>
      <c r="M79" s="187">
        <v>5246</v>
      </c>
      <c r="N79" s="187">
        <v>6028</v>
      </c>
      <c r="O79" s="187">
        <v>5536</v>
      </c>
      <c r="P79" s="187">
        <v>5272</v>
      </c>
      <c r="Q79" s="187">
        <v>5573</v>
      </c>
      <c r="R79" s="187">
        <v>4254</v>
      </c>
      <c r="S79" s="187">
        <v>3266</v>
      </c>
      <c r="T79" s="187">
        <v>2206</v>
      </c>
      <c r="U79" s="187">
        <v>1065</v>
      </c>
      <c r="V79" s="187">
        <v>437</v>
      </c>
    </row>
    <row r="80" spans="1:22">
      <c r="A80" s="169" t="s">
        <v>145</v>
      </c>
      <c r="B80" s="165">
        <v>73304</v>
      </c>
      <c r="C80" s="63"/>
      <c r="D80" s="187">
        <v>4046</v>
      </c>
      <c r="E80" s="187">
        <v>4126</v>
      </c>
      <c r="F80" s="187">
        <v>3671</v>
      </c>
      <c r="G80" s="187">
        <v>4049</v>
      </c>
      <c r="H80" s="187">
        <v>6325</v>
      </c>
      <c r="I80" s="187">
        <v>6246</v>
      </c>
      <c r="J80" s="187">
        <v>5551</v>
      </c>
      <c r="K80" s="187">
        <v>4721</v>
      </c>
      <c r="L80" s="187">
        <v>4264</v>
      </c>
      <c r="M80" s="187">
        <v>4826</v>
      </c>
      <c r="N80" s="187">
        <v>5294</v>
      </c>
      <c r="O80" s="187">
        <v>4918</v>
      </c>
      <c r="P80" s="187">
        <v>3958</v>
      </c>
      <c r="Q80" s="187">
        <v>3803</v>
      </c>
      <c r="R80" s="187">
        <v>2696</v>
      </c>
      <c r="S80" s="187">
        <v>2126</v>
      </c>
      <c r="T80" s="187">
        <v>1518</v>
      </c>
      <c r="U80" s="187">
        <v>837</v>
      </c>
      <c r="V80" s="187">
        <v>329</v>
      </c>
    </row>
    <row r="81" spans="1:22">
      <c r="A81" s="169" t="s">
        <v>146</v>
      </c>
      <c r="B81" s="165">
        <v>60539</v>
      </c>
      <c r="C81" s="63"/>
      <c r="D81" s="187">
        <v>3440</v>
      </c>
      <c r="E81" s="187">
        <v>3492</v>
      </c>
      <c r="F81" s="187">
        <v>3274</v>
      </c>
      <c r="G81" s="187">
        <v>3469</v>
      </c>
      <c r="H81" s="187">
        <v>3715</v>
      </c>
      <c r="I81" s="187">
        <v>3845</v>
      </c>
      <c r="J81" s="187">
        <v>3621</v>
      </c>
      <c r="K81" s="187">
        <v>3424</v>
      </c>
      <c r="L81" s="187">
        <v>3882</v>
      </c>
      <c r="M81" s="187">
        <v>4734</v>
      </c>
      <c r="N81" s="187">
        <v>4899</v>
      </c>
      <c r="O81" s="187">
        <v>4336</v>
      </c>
      <c r="P81" s="187">
        <v>3731</v>
      </c>
      <c r="Q81" s="187">
        <v>3758</v>
      </c>
      <c r="R81" s="187">
        <v>2721</v>
      </c>
      <c r="S81" s="187">
        <v>2077</v>
      </c>
      <c r="T81" s="187">
        <v>1275</v>
      </c>
      <c r="U81" s="187">
        <v>610</v>
      </c>
      <c r="V81" s="187">
        <v>236</v>
      </c>
    </row>
    <row r="82" spans="1:22">
      <c r="A82" s="169" t="s">
        <v>152</v>
      </c>
      <c r="B82" s="165">
        <v>54088</v>
      </c>
      <c r="C82" s="63"/>
      <c r="D82" s="187">
        <v>2729</v>
      </c>
      <c r="E82" s="187">
        <v>3061</v>
      </c>
      <c r="F82" s="187">
        <v>3049</v>
      </c>
      <c r="G82" s="187">
        <v>3258</v>
      </c>
      <c r="H82" s="187">
        <v>3362</v>
      </c>
      <c r="I82" s="187">
        <v>3172</v>
      </c>
      <c r="J82" s="187">
        <v>3098</v>
      </c>
      <c r="K82" s="187">
        <v>3097</v>
      </c>
      <c r="L82" s="187">
        <v>3297</v>
      </c>
      <c r="M82" s="187">
        <v>3875</v>
      </c>
      <c r="N82" s="187">
        <v>4382</v>
      </c>
      <c r="O82" s="187">
        <v>3988</v>
      </c>
      <c r="P82" s="187">
        <v>3440</v>
      </c>
      <c r="Q82" s="187">
        <v>3309</v>
      </c>
      <c r="R82" s="187">
        <v>2483</v>
      </c>
      <c r="S82" s="187">
        <v>1988</v>
      </c>
      <c r="T82" s="187">
        <v>1448</v>
      </c>
      <c r="U82" s="187">
        <v>741</v>
      </c>
      <c r="V82" s="187">
        <v>311</v>
      </c>
    </row>
    <row r="83" spans="1:22">
      <c r="A83" s="169" t="s">
        <v>133</v>
      </c>
      <c r="B83" s="165">
        <v>50117</v>
      </c>
      <c r="C83" s="63"/>
      <c r="D83" s="187">
        <v>2904</v>
      </c>
      <c r="E83" s="187">
        <v>3231</v>
      </c>
      <c r="F83" s="187">
        <v>3044</v>
      </c>
      <c r="G83" s="187">
        <v>2851</v>
      </c>
      <c r="H83" s="187">
        <v>2924</v>
      </c>
      <c r="I83" s="187">
        <v>2797</v>
      </c>
      <c r="J83" s="187">
        <v>2687</v>
      </c>
      <c r="K83" s="187">
        <v>2781</v>
      </c>
      <c r="L83" s="187">
        <v>3290</v>
      </c>
      <c r="M83" s="187">
        <v>3792</v>
      </c>
      <c r="N83" s="187">
        <v>4196</v>
      </c>
      <c r="O83" s="187">
        <v>3689</v>
      </c>
      <c r="P83" s="187">
        <v>3083</v>
      </c>
      <c r="Q83" s="187">
        <v>2895</v>
      </c>
      <c r="R83" s="187">
        <v>2289</v>
      </c>
      <c r="S83" s="187">
        <v>1670</v>
      </c>
      <c r="T83" s="187">
        <v>1144</v>
      </c>
      <c r="U83" s="187">
        <v>600</v>
      </c>
      <c r="V83" s="187">
        <v>250</v>
      </c>
    </row>
    <row r="84" spans="1:22">
      <c r="A84" s="169" t="s">
        <v>140</v>
      </c>
      <c r="B84" s="165">
        <v>45648</v>
      </c>
      <c r="C84" s="63"/>
      <c r="D84" s="187">
        <v>2648</v>
      </c>
      <c r="E84" s="187">
        <v>3019</v>
      </c>
      <c r="F84" s="187">
        <v>2967</v>
      </c>
      <c r="G84" s="187">
        <v>3031</v>
      </c>
      <c r="H84" s="187">
        <v>2818</v>
      </c>
      <c r="I84" s="187">
        <v>2515</v>
      </c>
      <c r="J84" s="187">
        <v>2342</v>
      </c>
      <c r="K84" s="187">
        <v>2670</v>
      </c>
      <c r="L84" s="187">
        <v>2929</v>
      </c>
      <c r="M84" s="187">
        <v>3327</v>
      </c>
      <c r="N84" s="187">
        <v>3572</v>
      </c>
      <c r="O84" s="187">
        <v>3323</v>
      </c>
      <c r="P84" s="187">
        <v>2820</v>
      </c>
      <c r="Q84" s="187">
        <v>2468</v>
      </c>
      <c r="R84" s="187">
        <v>1832</v>
      </c>
      <c r="S84" s="187">
        <v>1511</v>
      </c>
      <c r="T84" s="187">
        <v>1068</v>
      </c>
      <c r="U84" s="187">
        <v>542</v>
      </c>
      <c r="V84" s="187">
        <v>246</v>
      </c>
    </row>
    <row r="85" spans="1:22">
      <c r="A85" s="169" t="s">
        <v>137</v>
      </c>
      <c r="B85" s="165">
        <v>78003</v>
      </c>
      <c r="C85" s="62"/>
      <c r="D85" s="187">
        <v>4477</v>
      </c>
      <c r="E85" s="187">
        <v>4755</v>
      </c>
      <c r="F85" s="187">
        <v>4373</v>
      </c>
      <c r="G85" s="187">
        <v>4481</v>
      </c>
      <c r="H85" s="187">
        <v>4642</v>
      </c>
      <c r="I85" s="187">
        <v>4801</v>
      </c>
      <c r="J85" s="187">
        <v>4862</v>
      </c>
      <c r="K85" s="187">
        <v>4997</v>
      </c>
      <c r="L85" s="187">
        <v>5414</v>
      </c>
      <c r="M85" s="187">
        <v>6272</v>
      </c>
      <c r="N85" s="187">
        <v>6315</v>
      </c>
      <c r="O85" s="187">
        <v>5438</v>
      </c>
      <c r="P85" s="187">
        <v>4422</v>
      </c>
      <c r="Q85" s="187">
        <v>4591</v>
      </c>
      <c r="R85" s="187">
        <v>3196</v>
      </c>
      <c r="S85" s="187">
        <v>2348</v>
      </c>
      <c r="T85" s="187">
        <v>1613</v>
      </c>
      <c r="U85" s="187">
        <v>725</v>
      </c>
      <c r="V85" s="187">
        <v>281</v>
      </c>
    </row>
    <row r="86" spans="1:22">
      <c r="A86" s="169" t="s">
        <v>141</v>
      </c>
      <c r="B86" s="165">
        <v>181677</v>
      </c>
      <c r="C86" s="62"/>
      <c r="D86" s="187">
        <v>10120</v>
      </c>
      <c r="E86" s="187">
        <v>11002</v>
      </c>
      <c r="F86" s="187">
        <v>10015</v>
      </c>
      <c r="G86" s="187">
        <v>10520</v>
      </c>
      <c r="H86" s="187">
        <v>11804</v>
      </c>
      <c r="I86" s="187">
        <v>11096</v>
      </c>
      <c r="J86" s="187">
        <v>11056</v>
      </c>
      <c r="K86" s="187">
        <v>10700</v>
      </c>
      <c r="L86" s="187">
        <v>11339</v>
      </c>
      <c r="M86" s="187">
        <v>13596</v>
      </c>
      <c r="N86" s="187">
        <v>13994</v>
      </c>
      <c r="O86" s="187">
        <v>12979</v>
      </c>
      <c r="P86" s="187">
        <v>11077</v>
      </c>
      <c r="Q86" s="187">
        <v>11304</v>
      </c>
      <c r="R86" s="187">
        <v>8431</v>
      </c>
      <c r="S86" s="187">
        <v>5904</v>
      </c>
      <c r="T86" s="187">
        <v>3967</v>
      </c>
      <c r="U86" s="187">
        <v>1956</v>
      </c>
      <c r="V86" s="187">
        <v>817</v>
      </c>
    </row>
    <row r="87" spans="1:22">
      <c r="A87" s="169" t="s">
        <v>143</v>
      </c>
      <c r="B87" s="165">
        <v>308682</v>
      </c>
      <c r="C87" s="62"/>
      <c r="D87" s="187">
        <v>17633</v>
      </c>
      <c r="E87" s="187">
        <v>16604</v>
      </c>
      <c r="F87" s="187">
        <v>14446</v>
      </c>
      <c r="G87" s="187">
        <v>16423</v>
      </c>
      <c r="H87" s="187">
        <v>25432</v>
      </c>
      <c r="I87" s="187">
        <v>29198</v>
      </c>
      <c r="J87" s="187">
        <v>28092</v>
      </c>
      <c r="K87" s="187">
        <v>23501</v>
      </c>
      <c r="L87" s="187">
        <v>20579</v>
      </c>
      <c r="M87" s="187">
        <v>22113</v>
      </c>
      <c r="N87" s="187">
        <v>23631</v>
      </c>
      <c r="O87" s="187">
        <v>20494</v>
      </c>
      <c r="P87" s="187">
        <v>15814</v>
      </c>
      <c r="Q87" s="187">
        <v>12576</v>
      </c>
      <c r="R87" s="187">
        <v>8606</v>
      </c>
      <c r="S87" s="187">
        <v>6330</v>
      </c>
      <c r="T87" s="187">
        <v>4337</v>
      </c>
      <c r="U87" s="187">
        <v>2054</v>
      </c>
      <c r="V87" s="187">
        <v>819</v>
      </c>
    </row>
    <row r="88" spans="1:22">
      <c r="A88" s="169" t="s">
        <v>134</v>
      </c>
      <c r="B88" s="165">
        <v>113986</v>
      </c>
      <c r="C88" s="62"/>
      <c r="D88" s="187">
        <v>5961</v>
      </c>
      <c r="E88" s="187">
        <v>6532</v>
      </c>
      <c r="F88" s="187">
        <v>6121</v>
      </c>
      <c r="G88" s="187">
        <v>6543</v>
      </c>
      <c r="H88" s="187">
        <v>6203</v>
      </c>
      <c r="I88" s="187">
        <v>6490</v>
      </c>
      <c r="J88" s="187">
        <v>6489</v>
      </c>
      <c r="K88" s="187">
        <v>6435</v>
      </c>
      <c r="L88" s="187">
        <v>6776</v>
      </c>
      <c r="M88" s="187">
        <v>8282</v>
      </c>
      <c r="N88" s="187">
        <v>9258</v>
      </c>
      <c r="O88" s="187">
        <v>8709</v>
      </c>
      <c r="P88" s="187">
        <v>8080</v>
      </c>
      <c r="Q88" s="187">
        <v>7842</v>
      </c>
      <c r="R88" s="187">
        <v>5790</v>
      </c>
      <c r="S88" s="187">
        <v>3863</v>
      </c>
      <c r="T88" s="187">
        <v>2681</v>
      </c>
      <c r="U88" s="187">
        <v>1391</v>
      </c>
      <c r="V88" s="187">
        <v>540</v>
      </c>
    </row>
    <row r="89" spans="1:22">
      <c r="A89" s="169" t="s">
        <v>155</v>
      </c>
      <c r="B89" s="165">
        <v>39249</v>
      </c>
      <c r="C89" s="62"/>
      <c r="D89" s="187">
        <v>1958</v>
      </c>
      <c r="E89" s="187">
        <v>2187</v>
      </c>
      <c r="F89" s="187">
        <v>2083</v>
      </c>
      <c r="G89" s="187">
        <v>2286</v>
      </c>
      <c r="H89" s="187">
        <v>2386</v>
      </c>
      <c r="I89" s="187">
        <v>2540</v>
      </c>
      <c r="J89" s="187">
        <v>2416</v>
      </c>
      <c r="K89" s="187">
        <v>2319</v>
      </c>
      <c r="L89" s="187">
        <v>2411</v>
      </c>
      <c r="M89" s="187">
        <v>2944</v>
      </c>
      <c r="N89" s="187">
        <v>3483</v>
      </c>
      <c r="O89" s="187">
        <v>3043</v>
      </c>
      <c r="P89" s="187">
        <v>2474</v>
      </c>
      <c r="Q89" s="187">
        <v>2317</v>
      </c>
      <c r="R89" s="187">
        <v>1757</v>
      </c>
      <c r="S89" s="187">
        <v>1234</v>
      </c>
      <c r="T89" s="187">
        <v>829</v>
      </c>
      <c r="U89" s="187">
        <v>404</v>
      </c>
      <c r="V89" s="187">
        <v>178</v>
      </c>
    </row>
    <row r="90" spans="1:22">
      <c r="A90" s="169" t="s">
        <v>129</v>
      </c>
      <c r="B90" s="165">
        <v>43252</v>
      </c>
      <c r="C90" s="62"/>
      <c r="D90" s="187">
        <v>2831</v>
      </c>
      <c r="E90" s="187">
        <v>2706</v>
      </c>
      <c r="F90" s="187">
        <v>2530</v>
      </c>
      <c r="G90" s="187">
        <v>2466</v>
      </c>
      <c r="H90" s="187">
        <v>2546</v>
      </c>
      <c r="I90" s="187">
        <v>2675</v>
      </c>
      <c r="J90" s="187">
        <v>2746</v>
      </c>
      <c r="K90" s="187">
        <v>2632</v>
      </c>
      <c r="L90" s="187">
        <v>2713</v>
      </c>
      <c r="M90" s="187">
        <v>3261</v>
      </c>
      <c r="N90" s="187">
        <v>3274</v>
      </c>
      <c r="O90" s="187">
        <v>3003</v>
      </c>
      <c r="P90" s="187">
        <v>2583</v>
      </c>
      <c r="Q90" s="187">
        <v>2600</v>
      </c>
      <c r="R90" s="187">
        <v>1918</v>
      </c>
      <c r="S90" s="187">
        <v>1332</v>
      </c>
      <c r="T90" s="187">
        <v>842</v>
      </c>
      <c r="U90" s="187">
        <v>443</v>
      </c>
      <c r="V90" s="187">
        <v>151</v>
      </c>
    </row>
    <row r="91" spans="1:22">
      <c r="A91" s="169" t="s">
        <v>126</v>
      </c>
      <c r="B91" s="165">
        <v>45125</v>
      </c>
      <c r="C91" s="62"/>
      <c r="D91" s="187">
        <v>2503</v>
      </c>
      <c r="E91" s="187">
        <v>2745</v>
      </c>
      <c r="F91" s="187">
        <v>2413</v>
      </c>
      <c r="G91" s="187">
        <v>2758</v>
      </c>
      <c r="H91" s="187">
        <v>2625</v>
      </c>
      <c r="I91" s="187">
        <v>2662</v>
      </c>
      <c r="J91" s="187">
        <v>2536</v>
      </c>
      <c r="K91" s="187">
        <v>2425</v>
      </c>
      <c r="L91" s="187">
        <v>2742</v>
      </c>
      <c r="M91" s="187">
        <v>3419</v>
      </c>
      <c r="N91" s="187">
        <v>3567</v>
      </c>
      <c r="O91" s="187">
        <v>3261</v>
      </c>
      <c r="P91" s="187">
        <v>2944</v>
      </c>
      <c r="Q91" s="187">
        <v>2902</v>
      </c>
      <c r="R91" s="187">
        <v>2161</v>
      </c>
      <c r="S91" s="187">
        <v>1631</v>
      </c>
      <c r="T91" s="187">
        <v>1044</v>
      </c>
      <c r="U91" s="187">
        <v>568</v>
      </c>
      <c r="V91" s="187">
        <v>219</v>
      </c>
    </row>
    <row r="92" spans="1:22">
      <c r="A92" s="169" t="s">
        <v>128</v>
      </c>
      <c r="B92" s="165">
        <v>12979</v>
      </c>
      <c r="C92" s="62"/>
      <c r="D92" s="187">
        <v>637</v>
      </c>
      <c r="E92" s="187">
        <v>732</v>
      </c>
      <c r="F92" s="187">
        <v>661</v>
      </c>
      <c r="G92" s="187">
        <v>653</v>
      </c>
      <c r="H92" s="187">
        <v>667</v>
      </c>
      <c r="I92" s="187">
        <v>646</v>
      </c>
      <c r="J92" s="187">
        <v>596</v>
      </c>
      <c r="K92" s="187">
        <v>656</v>
      </c>
      <c r="L92" s="187">
        <v>801</v>
      </c>
      <c r="M92" s="187">
        <v>1036</v>
      </c>
      <c r="N92" s="187">
        <v>1052</v>
      </c>
      <c r="O92" s="187">
        <v>1020</v>
      </c>
      <c r="P92" s="187">
        <v>957</v>
      </c>
      <c r="Q92" s="187">
        <v>1026</v>
      </c>
      <c r="R92" s="187">
        <v>711</v>
      </c>
      <c r="S92" s="187">
        <v>530</v>
      </c>
      <c r="T92" s="187">
        <v>351</v>
      </c>
      <c r="U92" s="187">
        <v>186</v>
      </c>
      <c r="V92" s="187">
        <v>61</v>
      </c>
    </row>
    <row r="93" spans="1:22">
      <c r="A93" s="169" t="s">
        <v>154</v>
      </c>
      <c r="B93" s="165">
        <v>67537</v>
      </c>
      <c r="C93" s="62"/>
      <c r="D93" s="187">
        <v>3533</v>
      </c>
      <c r="E93" s="187">
        <v>3862</v>
      </c>
      <c r="F93" s="187">
        <v>3776</v>
      </c>
      <c r="G93" s="187">
        <v>3906</v>
      </c>
      <c r="H93" s="187">
        <v>4105</v>
      </c>
      <c r="I93" s="187">
        <v>4099</v>
      </c>
      <c r="J93" s="187">
        <v>3874</v>
      </c>
      <c r="K93" s="187">
        <v>3750</v>
      </c>
      <c r="L93" s="187">
        <v>4146</v>
      </c>
      <c r="M93" s="187">
        <v>5062</v>
      </c>
      <c r="N93" s="187">
        <v>5419</v>
      </c>
      <c r="O93" s="187">
        <v>4897</v>
      </c>
      <c r="P93" s="187">
        <v>4371</v>
      </c>
      <c r="Q93" s="187">
        <v>4420</v>
      </c>
      <c r="R93" s="187">
        <v>3322</v>
      </c>
      <c r="S93" s="187">
        <v>2402</v>
      </c>
      <c r="T93" s="187">
        <v>1583</v>
      </c>
      <c r="U93" s="187">
        <v>740</v>
      </c>
      <c r="V93" s="187">
        <v>270</v>
      </c>
    </row>
    <row r="94" spans="1:22">
      <c r="A94" s="169" t="s">
        <v>149</v>
      </c>
      <c r="B94" s="165">
        <v>168261</v>
      </c>
      <c r="C94" s="62"/>
      <c r="D94" s="187">
        <v>9780</v>
      </c>
      <c r="E94" s="187">
        <v>10428</v>
      </c>
      <c r="F94" s="187">
        <v>9975</v>
      </c>
      <c r="G94" s="187">
        <v>10365</v>
      </c>
      <c r="H94" s="187">
        <v>10603</v>
      </c>
      <c r="I94" s="187">
        <v>10764</v>
      </c>
      <c r="J94" s="187">
        <v>10994</v>
      </c>
      <c r="K94" s="187">
        <v>11038</v>
      </c>
      <c r="L94" s="187">
        <v>11602</v>
      </c>
      <c r="M94" s="187">
        <v>13564</v>
      </c>
      <c r="N94" s="187">
        <v>13679</v>
      </c>
      <c r="O94" s="187">
        <v>11618</v>
      </c>
      <c r="P94" s="187">
        <v>9608</v>
      </c>
      <c r="Q94" s="187">
        <v>8914</v>
      </c>
      <c r="R94" s="187">
        <v>6196</v>
      </c>
      <c r="S94" s="187">
        <v>4546</v>
      </c>
      <c r="T94" s="187">
        <v>2868</v>
      </c>
      <c r="U94" s="187">
        <v>1273</v>
      </c>
      <c r="V94" s="187">
        <v>446</v>
      </c>
    </row>
    <row r="95" spans="1:22">
      <c r="A95" s="169" t="s">
        <v>125</v>
      </c>
      <c r="B95" s="165">
        <v>10321</v>
      </c>
      <c r="C95" s="62"/>
      <c r="D95" s="187">
        <v>531</v>
      </c>
      <c r="E95" s="187">
        <v>568</v>
      </c>
      <c r="F95" s="187">
        <v>530</v>
      </c>
      <c r="G95" s="187">
        <v>548</v>
      </c>
      <c r="H95" s="187">
        <v>535</v>
      </c>
      <c r="I95" s="187">
        <v>574</v>
      </c>
      <c r="J95" s="187">
        <v>507</v>
      </c>
      <c r="K95" s="187">
        <v>518</v>
      </c>
      <c r="L95" s="187">
        <v>593</v>
      </c>
      <c r="M95" s="187">
        <v>765</v>
      </c>
      <c r="N95" s="187">
        <v>875</v>
      </c>
      <c r="O95" s="187">
        <v>823</v>
      </c>
      <c r="P95" s="187">
        <v>762</v>
      </c>
      <c r="Q95" s="187">
        <v>732</v>
      </c>
      <c r="R95" s="187">
        <v>576</v>
      </c>
      <c r="S95" s="187">
        <v>441</v>
      </c>
      <c r="T95" s="187">
        <v>255</v>
      </c>
      <c r="U95" s="187">
        <v>133</v>
      </c>
      <c r="V95" s="187">
        <v>55</v>
      </c>
    </row>
    <row r="96" spans="1:22">
      <c r="A96" s="169" t="s">
        <v>130</v>
      </c>
      <c r="B96" s="165">
        <v>72647</v>
      </c>
      <c r="C96" s="62"/>
      <c r="D96" s="187">
        <v>3703</v>
      </c>
      <c r="E96" s="187">
        <v>4072</v>
      </c>
      <c r="F96" s="187">
        <v>3960</v>
      </c>
      <c r="G96" s="187">
        <v>4297</v>
      </c>
      <c r="H96" s="187">
        <v>3936</v>
      </c>
      <c r="I96" s="187">
        <v>3960</v>
      </c>
      <c r="J96" s="187">
        <v>4043</v>
      </c>
      <c r="K96" s="187">
        <v>4055</v>
      </c>
      <c r="L96" s="187">
        <v>4320</v>
      </c>
      <c r="M96" s="187">
        <v>5221</v>
      </c>
      <c r="N96" s="187">
        <v>5882</v>
      </c>
      <c r="O96" s="187">
        <v>5311</v>
      </c>
      <c r="P96" s="187">
        <v>4868</v>
      </c>
      <c r="Q96" s="187">
        <v>4946</v>
      </c>
      <c r="R96" s="187">
        <v>3709</v>
      </c>
      <c r="S96" s="187">
        <v>2797</v>
      </c>
      <c r="T96" s="187">
        <v>2031</v>
      </c>
      <c r="U96" s="187">
        <v>1099</v>
      </c>
      <c r="V96" s="187">
        <v>437</v>
      </c>
    </row>
    <row r="97" spans="1:22">
      <c r="A97" s="169" t="s">
        <v>139</v>
      </c>
      <c r="B97" s="165">
        <v>86122</v>
      </c>
      <c r="C97" s="62"/>
      <c r="D97" s="187">
        <v>4746</v>
      </c>
      <c r="E97" s="187">
        <v>4803</v>
      </c>
      <c r="F97" s="187">
        <v>4598</v>
      </c>
      <c r="G97" s="187">
        <v>5006</v>
      </c>
      <c r="H97" s="187">
        <v>5327</v>
      </c>
      <c r="I97" s="187">
        <v>5756</v>
      </c>
      <c r="J97" s="187">
        <v>5670</v>
      </c>
      <c r="K97" s="187">
        <v>5321</v>
      </c>
      <c r="L97" s="187">
        <v>5477</v>
      </c>
      <c r="M97" s="187">
        <v>6624</v>
      </c>
      <c r="N97" s="187">
        <v>7161</v>
      </c>
      <c r="O97" s="187">
        <v>6480</v>
      </c>
      <c r="P97" s="187">
        <v>5120</v>
      </c>
      <c r="Q97" s="187">
        <v>4881</v>
      </c>
      <c r="R97" s="187">
        <v>3581</v>
      </c>
      <c r="S97" s="187">
        <v>2656</v>
      </c>
      <c r="T97" s="187">
        <v>1713</v>
      </c>
      <c r="U97" s="187">
        <v>889</v>
      </c>
      <c r="V97" s="187">
        <v>313</v>
      </c>
    </row>
    <row r="98" spans="1:22">
      <c r="A98" s="169" t="s">
        <v>136</v>
      </c>
      <c r="B98" s="165">
        <v>55395</v>
      </c>
      <c r="C98" s="62"/>
      <c r="D98" s="187">
        <v>2661</v>
      </c>
      <c r="E98" s="187">
        <v>3049</v>
      </c>
      <c r="F98" s="187">
        <v>3138</v>
      </c>
      <c r="G98" s="187">
        <v>3048</v>
      </c>
      <c r="H98" s="187">
        <v>2932</v>
      </c>
      <c r="I98" s="187">
        <v>2812</v>
      </c>
      <c r="J98" s="187">
        <v>2697</v>
      </c>
      <c r="K98" s="187">
        <v>2740</v>
      </c>
      <c r="L98" s="187">
        <v>3222</v>
      </c>
      <c r="M98" s="187">
        <v>4173</v>
      </c>
      <c r="N98" s="187">
        <v>4524</v>
      </c>
      <c r="O98" s="187">
        <v>4153</v>
      </c>
      <c r="P98" s="187">
        <v>3923</v>
      </c>
      <c r="Q98" s="187">
        <v>4188</v>
      </c>
      <c r="R98" s="187">
        <v>3125</v>
      </c>
      <c r="S98" s="187">
        <v>2292</v>
      </c>
      <c r="T98" s="187">
        <v>1519</v>
      </c>
      <c r="U98" s="187">
        <v>869</v>
      </c>
      <c r="V98" s="187">
        <v>330</v>
      </c>
    </row>
    <row r="99" spans="1:22">
      <c r="A99" s="169" t="s">
        <v>135</v>
      </c>
      <c r="B99" s="165">
        <v>11427</v>
      </c>
      <c r="C99" s="62"/>
      <c r="D99" s="187">
        <v>649</v>
      </c>
      <c r="E99" s="187">
        <v>707</v>
      </c>
      <c r="F99" s="187">
        <v>664</v>
      </c>
      <c r="G99" s="187">
        <v>644</v>
      </c>
      <c r="H99" s="187">
        <v>692</v>
      </c>
      <c r="I99" s="187">
        <v>703</v>
      </c>
      <c r="J99" s="187">
        <v>624</v>
      </c>
      <c r="K99" s="187">
        <v>673</v>
      </c>
      <c r="L99" s="187">
        <v>717</v>
      </c>
      <c r="M99" s="187">
        <v>818</v>
      </c>
      <c r="N99" s="187">
        <v>903</v>
      </c>
      <c r="O99" s="187">
        <v>801</v>
      </c>
      <c r="P99" s="187">
        <v>746</v>
      </c>
      <c r="Q99" s="187">
        <v>770</v>
      </c>
      <c r="R99" s="187">
        <v>537</v>
      </c>
      <c r="S99" s="187">
        <v>391</v>
      </c>
      <c r="T99" s="187">
        <v>222</v>
      </c>
      <c r="U99" s="187">
        <v>117</v>
      </c>
      <c r="V99" s="187">
        <v>49</v>
      </c>
    </row>
    <row r="100" spans="1:22">
      <c r="A100" s="169" t="s">
        <v>150</v>
      </c>
      <c r="B100" s="165">
        <v>55223</v>
      </c>
      <c r="C100" s="62"/>
      <c r="D100" s="187">
        <v>2654</v>
      </c>
      <c r="E100" s="187">
        <v>3005</v>
      </c>
      <c r="F100" s="187">
        <v>2791</v>
      </c>
      <c r="G100" s="187">
        <v>3073</v>
      </c>
      <c r="H100" s="187">
        <v>3065</v>
      </c>
      <c r="I100" s="187">
        <v>3146</v>
      </c>
      <c r="J100" s="187">
        <v>3050</v>
      </c>
      <c r="K100" s="187">
        <v>2942</v>
      </c>
      <c r="L100" s="187">
        <v>3252</v>
      </c>
      <c r="M100" s="187">
        <v>3953</v>
      </c>
      <c r="N100" s="187">
        <v>4390</v>
      </c>
      <c r="O100" s="187">
        <v>4175</v>
      </c>
      <c r="P100" s="187">
        <v>3878</v>
      </c>
      <c r="Q100" s="187">
        <v>3884</v>
      </c>
      <c r="R100" s="187">
        <v>3070</v>
      </c>
      <c r="S100" s="187">
        <v>2252</v>
      </c>
      <c r="T100" s="187">
        <v>1533</v>
      </c>
      <c r="U100" s="187">
        <v>781</v>
      </c>
      <c r="V100" s="187">
        <v>329</v>
      </c>
    </row>
    <row r="101" spans="1:22">
      <c r="A101" s="169" t="s">
        <v>151</v>
      </c>
      <c r="B101" s="165">
        <v>158520</v>
      </c>
      <c r="C101" s="62"/>
      <c r="D101" s="187">
        <v>8879</v>
      </c>
      <c r="E101" s="187">
        <v>9273</v>
      </c>
      <c r="F101" s="187">
        <v>8746</v>
      </c>
      <c r="G101" s="187">
        <v>9134</v>
      </c>
      <c r="H101" s="187">
        <v>9472</v>
      </c>
      <c r="I101" s="187">
        <v>9680</v>
      </c>
      <c r="J101" s="187">
        <v>9876</v>
      </c>
      <c r="K101" s="187">
        <v>9941</v>
      </c>
      <c r="L101" s="187">
        <v>10392</v>
      </c>
      <c r="M101" s="187">
        <v>12548</v>
      </c>
      <c r="N101" s="187">
        <v>12826</v>
      </c>
      <c r="O101" s="187">
        <v>11835</v>
      </c>
      <c r="P101" s="187">
        <v>10082</v>
      </c>
      <c r="Q101" s="187">
        <v>9068</v>
      </c>
      <c r="R101" s="187">
        <v>6673</v>
      </c>
      <c r="S101" s="187">
        <v>4798</v>
      </c>
      <c r="T101" s="187">
        <v>3186</v>
      </c>
      <c r="U101" s="187">
        <v>1549</v>
      </c>
      <c r="V101" s="187">
        <v>562</v>
      </c>
    </row>
    <row r="102" spans="1:22">
      <c r="A102" s="169" t="s">
        <v>131</v>
      </c>
      <c r="B102" s="165">
        <v>44894</v>
      </c>
      <c r="C102" s="62"/>
      <c r="D102" s="187">
        <v>2253</v>
      </c>
      <c r="E102" s="187">
        <v>2500</v>
      </c>
      <c r="F102" s="187">
        <v>2622</v>
      </c>
      <c r="G102" s="187">
        <v>2937</v>
      </c>
      <c r="H102" s="187">
        <v>3788</v>
      </c>
      <c r="I102" s="187">
        <v>2908</v>
      </c>
      <c r="J102" s="187">
        <v>2386</v>
      </c>
      <c r="K102" s="187">
        <v>2448</v>
      </c>
      <c r="L102" s="187">
        <v>2739</v>
      </c>
      <c r="M102" s="187">
        <v>3313</v>
      </c>
      <c r="N102" s="187">
        <v>3519</v>
      </c>
      <c r="O102" s="187">
        <v>3161</v>
      </c>
      <c r="P102" s="187">
        <v>2629</v>
      </c>
      <c r="Q102" s="187">
        <v>2639</v>
      </c>
      <c r="R102" s="187">
        <v>1921</v>
      </c>
      <c r="S102" s="187">
        <v>1434</v>
      </c>
      <c r="T102" s="187">
        <v>1010</v>
      </c>
      <c r="U102" s="187">
        <v>502</v>
      </c>
      <c r="V102" s="187">
        <v>185</v>
      </c>
    </row>
    <row r="103" spans="1:22">
      <c r="A103" s="169" t="s">
        <v>156</v>
      </c>
      <c r="B103" s="165">
        <v>45050</v>
      </c>
      <c r="C103" s="62"/>
      <c r="D103" s="187">
        <v>2489</v>
      </c>
      <c r="E103" s="187">
        <v>2672</v>
      </c>
      <c r="F103" s="187">
        <v>2442</v>
      </c>
      <c r="G103" s="187">
        <v>2507</v>
      </c>
      <c r="H103" s="187">
        <v>2944</v>
      </c>
      <c r="I103" s="187">
        <v>3079</v>
      </c>
      <c r="J103" s="187">
        <v>2991</v>
      </c>
      <c r="K103" s="187">
        <v>2778</v>
      </c>
      <c r="L103" s="187">
        <v>2790</v>
      </c>
      <c r="M103" s="187">
        <v>3403</v>
      </c>
      <c r="N103" s="187">
        <v>3765</v>
      </c>
      <c r="O103" s="187">
        <v>3394</v>
      </c>
      <c r="P103" s="187">
        <v>2848</v>
      </c>
      <c r="Q103" s="187">
        <v>2506</v>
      </c>
      <c r="R103" s="187">
        <v>1846</v>
      </c>
      <c r="S103" s="187">
        <v>1214</v>
      </c>
      <c r="T103" s="187">
        <v>850</v>
      </c>
      <c r="U103" s="187">
        <v>383</v>
      </c>
      <c r="V103" s="187">
        <v>149</v>
      </c>
    </row>
    <row r="104" spans="1:22">
      <c r="A104" s="169" t="s">
        <v>138</v>
      </c>
      <c r="B104" s="165">
        <v>89317</v>
      </c>
      <c r="C104" s="62"/>
      <c r="D104" s="187">
        <v>5445</v>
      </c>
      <c r="E104" s="187">
        <v>5923</v>
      </c>
      <c r="F104" s="187">
        <v>5360</v>
      </c>
      <c r="G104" s="187">
        <v>5339</v>
      </c>
      <c r="H104" s="187">
        <v>5444</v>
      </c>
      <c r="I104" s="187">
        <v>5707</v>
      </c>
      <c r="J104" s="187">
        <v>5824</v>
      </c>
      <c r="K104" s="187">
        <v>5919</v>
      </c>
      <c r="L104" s="187">
        <v>6361</v>
      </c>
      <c r="M104" s="187">
        <v>7338</v>
      </c>
      <c r="N104" s="187">
        <v>7183</v>
      </c>
      <c r="O104" s="187">
        <v>6069</v>
      </c>
      <c r="P104" s="187">
        <v>4765</v>
      </c>
      <c r="Q104" s="187">
        <v>4657</v>
      </c>
      <c r="R104" s="187">
        <v>3303</v>
      </c>
      <c r="S104" s="187">
        <v>2393</v>
      </c>
      <c r="T104" s="187">
        <v>1424</v>
      </c>
      <c r="U104" s="187">
        <v>641</v>
      </c>
      <c r="V104" s="187">
        <v>222</v>
      </c>
    </row>
    <row r="105" spans="1:22">
      <c r="A105" s="57" t="s">
        <v>240</v>
      </c>
      <c r="B105" s="58"/>
      <c r="C105" s="58"/>
      <c r="D105" s="299" t="s">
        <v>177</v>
      </c>
      <c r="E105" s="299"/>
      <c r="F105" s="299"/>
      <c r="G105" s="299"/>
      <c r="H105" s="299"/>
      <c r="I105" s="299"/>
      <c r="J105" s="299"/>
      <c r="K105" s="299"/>
      <c r="L105" s="299"/>
      <c r="M105" s="299"/>
      <c r="N105" s="299"/>
      <c r="O105" s="299"/>
      <c r="P105" s="299"/>
      <c r="Q105" s="299"/>
      <c r="R105" s="299"/>
      <c r="S105" s="299"/>
      <c r="T105" s="299"/>
      <c r="U105" s="299"/>
      <c r="V105" s="299"/>
    </row>
    <row r="106" spans="1:22">
      <c r="A106" s="59" t="s">
        <v>178</v>
      </c>
      <c r="B106" s="144" t="s">
        <v>179</v>
      </c>
      <c r="C106" s="144"/>
      <c r="D106" s="144" t="s">
        <v>180</v>
      </c>
      <c r="E106" s="144" t="s">
        <v>181</v>
      </c>
      <c r="F106" s="144" t="s">
        <v>182</v>
      </c>
      <c r="G106" s="144" t="s">
        <v>183</v>
      </c>
      <c r="H106" s="144" t="s">
        <v>184</v>
      </c>
      <c r="I106" s="144" t="s">
        <v>185</v>
      </c>
      <c r="J106" s="144" t="s">
        <v>186</v>
      </c>
      <c r="K106" s="144" t="s">
        <v>187</v>
      </c>
      <c r="L106" s="144" t="s">
        <v>188</v>
      </c>
      <c r="M106" s="144" t="s">
        <v>189</v>
      </c>
      <c r="N106" s="144" t="s">
        <v>190</v>
      </c>
      <c r="O106" s="144" t="s">
        <v>191</v>
      </c>
      <c r="P106" s="144" t="s">
        <v>192</v>
      </c>
      <c r="Q106" s="144" t="s">
        <v>193</v>
      </c>
      <c r="R106" s="144" t="s">
        <v>194</v>
      </c>
      <c r="S106" s="144" t="s">
        <v>195</v>
      </c>
      <c r="T106" s="144" t="s">
        <v>196</v>
      </c>
      <c r="U106" s="144" t="s">
        <v>197</v>
      </c>
      <c r="V106" s="144" t="s">
        <v>198</v>
      </c>
    </row>
    <row r="107" spans="1:22">
      <c r="A107" s="169" t="s">
        <v>132</v>
      </c>
      <c r="B107" s="165">
        <v>225157</v>
      </c>
      <c r="C107" s="63"/>
      <c r="D107" s="165">
        <v>11581</v>
      </c>
      <c r="E107" s="165">
        <v>11108</v>
      </c>
      <c r="F107" s="165">
        <v>9449</v>
      </c>
      <c r="G107" s="165">
        <v>10698</v>
      </c>
      <c r="H107" s="165">
        <v>19018</v>
      </c>
      <c r="I107" s="165">
        <v>20687</v>
      </c>
      <c r="J107" s="165">
        <v>19271</v>
      </c>
      <c r="K107" s="165">
        <v>16460</v>
      </c>
      <c r="L107" s="165">
        <v>13932</v>
      </c>
      <c r="M107" s="165">
        <v>14646</v>
      </c>
      <c r="N107" s="165">
        <v>15502</v>
      </c>
      <c r="O107" s="165">
        <v>14693</v>
      </c>
      <c r="P107" s="165">
        <v>12502</v>
      </c>
      <c r="Q107" s="165">
        <v>10888</v>
      </c>
      <c r="R107" s="165">
        <v>8542</v>
      </c>
      <c r="S107" s="165">
        <v>6519</v>
      </c>
      <c r="T107" s="165">
        <v>4989</v>
      </c>
      <c r="U107" s="165">
        <v>3136</v>
      </c>
      <c r="V107" s="165">
        <v>1536</v>
      </c>
    </row>
    <row r="108" spans="1:22">
      <c r="A108" s="169" t="s">
        <v>142</v>
      </c>
      <c r="B108" s="165">
        <v>260937</v>
      </c>
      <c r="C108" s="63"/>
      <c r="D108" s="165">
        <v>14515</v>
      </c>
      <c r="E108" s="165">
        <v>15726</v>
      </c>
      <c r="F108" s="165">
        <v>14639</v>
      </c>
      <c r="G108" s="165">
        <v>13972</v>
      </c>
      <c r="H108" s="165">
        <v>13631</v>
      </c>
      <c r="I108" s="165">
        <v>14516</v>
      </c>
      <c r="J108" s="165">
        <v>15668</v>
      </c>
      <c r="K108" s="165">
        <v>16605</v>
      </c>
      <c r="L108" s="165">
        <v>16880</v>
      </c>
      <c r="M108" s="165">
        <v>19706</v>
      </c>
      <c r="N108" s="165">
        <v>20643</v>
      </c>
      <c r="O108" s="165">
        <v>18856</v>
      </c>
      <c r="P108" s="165">
        <v>16959</v>
      </c>
      <c r="Q108" s="165">
        <v>15727</v>
      </c>
      <c r="R108" s="165">
        <v>12665</v>
      </c>
      <c r="S108" s="165">
        <v>8799</v>
      </c>
      <c r="T108" s="165">
        <v>6116</v>
      </c>
      <c r="U108" s="165">
        <v>3502</v>
      </c>
      <c r="V108" s="165">
        <v>1812</v>
      </c>
    </row>
    <row r="109" spans="1:22">
      <c r="A109" s="169" t="s">
        <v>144</v>
      </c>
      <c r="B109" s="165">
        <v>116314</v>
      </c>
      <c r="C109" s="63"/>
      <c r="D109" s="165">
        <v>5679</v>
      </c>
      <c r="E109" s="165">
        <v>6205</v>
      </c>
      <c r="F109" s="165">
        <v>6144</v>
      </c>
      <c r="G109" s="165">
        <v>6236</v>
      </c>
      <c r="H109" s="165">
        <v>6280</v>
      </c>
      <c r="I109" s="165">
        <v>6357</v>
      </c>
      <c r="J109" s="165">
        <v>6471</v>
      </c>
      <c r="K109" s="165">
        <v>6463</v>
      </c>
      <c r="L109" s="165">
        <v>6701</v>
      </c>
      <c r="M109" s="165">
        <v>8207</v>
      </c>
      <c r="N109" s="165">
        <v>8955</v>
      </c>
      <c r="O109" s="165">
        <v>8635</v>
      </c>
      <c r="P109" s="165">
        <v>7809</v>
      </c>
      <c r="Q109" s="165">
        <v>7800</v>
      </c>
      <c r="R109" s="165">
        <v>6824</v>
      </c>
      <c r="S109" s="165">
        <v>4779</v>
      </c>
      <c r="T109" s="165">
        <v>3496</v>
      </c>
      <c r="U109" s="165">
        <v>2193</v>
      </c>
      <c r="V109" s="165">
        <v>1080</v>
      </c>
    </row>
    <row r="110" spans="1:22">
      <c r="A110" s="169" t="s">
        <v>148</v>
      </c>
      <c r="B110" s="165">
        <v>87650</v>
      </c>
      <c r="C110" s="63"/>
      <c r="D110" s="165">
        <v>3709</v>
      </c>
      <c r="E110" s="165">
        <v>4317</v>
      </c>
      <c r="F110" s="165">
        <v>4203</v>
      </c>
      <c r="G110" s="165">
        <v>4403</v>
      </c>
      <c r="H110" s="165">
        <v>4564</v>
      </c>
      <c r="I110" s="165">
        <v>4709</v>
      </c>
      <c r="J110" s="165">
        <v>4469</v>
      </c>
      <c r="K110" s="165">
        <v>4404</v>
      </c>
      <c r="L110" s="165">
        <v>4726</v>
      </c>
      <c r="M110" s="165">
        <v>6188</v>
      </c>
      <c r="N110" s="165">
        <v>7116</v>
      </c>
      <c r="O110" s="165">
        <v>6900</v>
      </c>
      <c r="P110" s="165">
        <v>6502</v>
      </c>
      <c r="Q110" s="165">
        <v>6505</v>
      </c>
      <c r="R110" s="165">
        <v>5690</v>
      </c>
      <c r="S110" s="165">
        <v>4007</v>
      </c>
      <c r="T110" s="165">
        <v>2779</v>
      </c>
      <c r="U110" s="165">
        <v>1622</v>
      </c>
      <c r="V110" s="165">
        <v>837</v>
      </c>
    </row>
    <row r="111" spans="1:22">
      <c r="A111" s="169" t="s">
        <v>127</v>
      </c>
      <c r="B111" s="165">
        <v>503018</v>
      </c>
      <c r="C111" s="63"/>
      <c r="D111" s="165">
        <v>25873</v>
      </c>
      <c r="E111" s="165">
        <v>25672</v>
      </c>
      <c r="F111" s="165">
        <v>21434</v>
      </c>
      <c r="G111" s="165">
        <v>24271</v>
      </c>
      <c r="H111" s="165">
        <v>44578</v>
      </c>
      <c r="I111" s="165">
        <v>47436</v>
      </c>
      <c r="J111" s="165">
        <v>43826</v>
      </c>
      <c r="K111" s="165">
        <v>38334</v>
      </c>
      <c r="L111" s="165">
        <v>32519</v>
      </c>
      <c r="M111" s="165">
        <v>33088</v>
      </c>
      <c r="N111" s="165">
        <v>34170</v>
      </c>
      <c r="O111" s="165">
        <v>30263</v>
      </c>
      <c r="P111" s="165">
        <v>25037</v>
      </c>
      <c r="Q111" s="165">
        <v>22745</v>
      </c>
      <c r="R111" s="165">
        <v>18575</v>
      </c>
      <c r="S111" s="165">
        <v>13546</v>
      </c>
      <c r="T111" s="165">
        <v>10840</v>
      </c>
      <c r="U111" s="165">
        <v>6995</v>
      </c>
      <c r="V111" s="165">
        <v>3816</v>
      </c>
    </row>
    <row r="112" spans="1:22">
      <c r="A112" s="169" t="s">
        <v>153</v>
      </c>
      <c r="B112" s="165">
        <v>52516</v>
      </c>
      <c r="C112" s="63"/>
      <c r="D112" s="165">
        <v>2750</v>
      </c>
      <c r="E112" s="165">
        <v>3058</v>
      </c>
      <c r="F112" s="165">
        <v>2847</v>
      </c>
      <c r="G112" s="165">
        <v>2922</v>
      </c>
      <c r="H112" s="165">
        <v>3041</v>
      </c>
      <c r="I112" s="165">
        <v>3141</v>
      </c>
      <c r="J112" s="165">
        <v>3097</v>
      </c>
      <c r="K112" s="165">
        <v>3141</v>
      </c>
      <c r="L112" s="165">
        <v>3164</v>
      </c>
      <c r="M112" s="165">
        <v>4017</v>
      </c>
      <c r="N112" s="165">
        <v>4297</v>
      </c>
      <c r="O112" s="165">
        <v>3807</v>
      </c>
      <c r="P112" s="165">
        <v>3326</v>
      </c>
      <c r="Q112" s="165">
        <v>3219</v>
      </c>
      <c r="R112" s="165">
        <v>2701</v>
      </c>
      <c r="S112" s="165">
        <v>1784</v>
      </c>
      <c r="T112" s="165">
        <v>1201</v>
      </c>
      <c r="U112" s="165">
        <v>678</v>
      </c>
      <c r="V112" s="165">
        <v>325</v>
      </c>
    </row>
    <row r="113" spans="1:22">
      <c r="A113" s="169" t="s">
        <v>147</v>
      </c>
      <c r="B113" s="165">
        <v>149794</v>
      </c>
      <c r="C113" s="63"/>
      <c r="D113" s="165">
        <v>6625</v>
      </c>
      <c r="E113" s="165">
        <v>7625</v>
      </c>
      <c r="F113" s="165">
        <v>7698</v>
      </c>
      <c r="G113" s="165">
        <v>7354</v>
      </c>
      <c r="H113" s="165">
        <v>7846</v>
      </c>
      <c r="I113" s="165">
        <v>8122</v>
      </c>
      <c r="J113" s="165">
        <v>7671</v>
      </c>
      <c r="K113" s="165">
        <v>7408</v>
      </c>
      <c r="L113" s="165">
        <v>7694</v>
      </c>
      <c r="M113" s="165">
        <v>10419</v>
      </c>
      <c r="N113" s="165">
        <v>12104</v>
      </c>
      <c r="O113" s="165">
        <v>11681</v>
      </c>
      <c r="P113" s="165">
        <v>10772</v>
      </c>
      <c r="Q113" s="165">
        <v>10809</v>
      </c>
      <c r="R113" s="165">
        <v>9520</v>
      </c>
      <c r="S113" s="165">
        <v>7037</v>
      </c>
      <c r="T113" s="165">
        <v>5119</v>
      </c>
      <c r="U113" s="165">
        <v>2853</v>
      </c>
      <c r="V113" s="165">
        <v>1437</v>
      </c>
    </row>
    <row r="114" spans="1:22">
      <c r="A114" s="169" t="s">
        <v>145</v>
      </c>
      <c r="B114" s="165">
        <v>150304</v>
      </c>
      <c r="C114" s="63"/>
      <c r="D114" s="165">
        <v>7762</v>
      </c>
      <c r="E114" s="165">
        <v>8228</v>
      </c>
      <c r="F114" s="165">
        <v>7254</v>
      </c>
      <c r="G114" s="165">
        <v>8158</v>
      </c>
      <c r="H114" s="165">
        <v>12757</v>
      </c>
      <c r="I114" s="165">
        <v>12399</v>
      </c>
      <c r="J114" s="165">
        <v>11465</v>
      </c>
      <c r="K114" s="165">
        <v>9549</v>
      </c>
      <c r="L114" s="165">
        <v>8327</v>
      </c>
      <c r="M114" s="165">
        <v>9522</v>
      </c>
      <c r="N114" s="165">
        <v>10532</v>
      </c>
      <c r="O114" s="165">
        <v>10117</v>
      </c>
      <c r="P114" s="165">
        <v>8277</v>
      </c>
      <c r="Q114" s="165">
        <v>7454</v>
      </c>
      <c r="R114" s="165">
        <v>6376</v>
      </c>
      <c r="S114" s="165">
        <v>4884</v>
      </c>
      <c r="T114" s="165">
        <v>3732</v>
      </c>
      <c r="U114" s="165">
        <v>2331</v>
      </c>
      <c r="V114" s="165">
        <v>1180</v>
      </c>
    </row>
    <row r="115" spans="1:22">
      <c r="A115" s="169" t="s">
        <v>146</v>
      </c>
      <c r="B115" s="165">
        <v>122689</v>
      </c>
      <c r="C115" s="63"/>
      <c r="D115" s="165">
        <v>6424</v>
      </c>
      <c r="E115" s="165">
        <v>6865</v>
      </c>
      <c r="F115" s="165">
        <v>6532</v>
      </c>
      <c r="G115" s="165">
        <v>6505</v>
      </c>
      <c r="H115" s="165">
        <v>7063</v>
      </c>
      <c r="I115" s="165">
        <v>7642</v>
      </c>
      <c r="J115" s="165">
        <v>7318</v>
      </c>
      <c r="K115" s="165">
        <v>7085</v>
      </c>
      <c r="L115" s="165">
        <v>7343</v>
      </c>
      <c r="M115" s="165">
        <v>9301</v>
      </c>
      <c r="N115" s="165">
        <v>9974</v>
      </c>
      <c r="O115" s="165">
        <v>8946</v>
      </c>
      <c r="P115" s="165">
        <v>7814</v>
      </c>
      <c r="Q115" s="165">
        <v>7421</v>
      </c>
      <c r="R115" s="165">
        <v>6415</v>
      </c>
      <c r="S115" s="165">
        <v>4435</v>
      </c>
      <c r="T115" s="165">
        <v>3157</v>
      </c>
      <c r="U115" s="165">
        <v>1632</v>
      </c>
      <c r="V115" s="165">
        <v>817</v>
      </c>
    </row>
    <row r="116" spans="1:22">
      <c r="A116" s="169" t="s">
        <v>152</v>
      </c>
      <c r="B116" s="165">
        <v>110674</v>
      </c>
      <c r="C116" s="63"/>
      <c r="D116" s="165">
        <v>5449</v>
      </c>
      <c r="E116" s="165">
        <v>5990</v>
      </c>
      <c r="F116" s="165">
        <v>5742</v>
      </c>
      <c r="G116" s="165">
        <v>5981</v>
      </c>
      <c r="H116" s="165">
        <v>6134</v>
      </c>
      <c r="I116" s="165">
        <v>6167</v>
      </c>
      <c r="J116" s="165">
        <v>6128</v>
      </c>
      <c r="K116" s="165">
        <v>6506</v>
      </c>
      <c r="L116" s="165">
        <v>6483</v>
      </c>
      <c r="M116" s="165">
        <v>7807</v>
      </c>
      <c r="N116" s="165">
        <v>8885</v>
      </c>
      <c r="O116" s="165">
        <v>8393</v>
      </c>
      <c r="P116" s="165">
        <v>7432</v>
      </c>
      <c r="Q116" s="165">
        <v>6658</v>
      </c>
      <c r="R116" s="165">
        <v>5943</v>
      </c>
      <c r="S116" s="165">
        <v>4428</v>
      </c>
      <c r="T116" s="165">
        <v>3517</v>
      </c>
      <c r="U116" s="165">
        <v>2013</v>
      </c>
      <c r="V116" s="165">
        <v>1018</v>
      </c>
    </row>
    <row r="117" spans="1:22">
      <c r="A117" s="169" t="s">
        <v>133</v>
      </c>
      <c r="B117" s="165">
        <v>103527</v>
      </c>
      <c r="C117" s="63"/>
      <c r="D117" s="165">
        <v>5551</v>
      </c>
      <c r="E117" s="165">
        <v>6345</v>
      </c>
      <c r="F117" s="165">
        <v>5900</v>
      </c>
      <c r="G117" s="165">
        <v>5717</v>
      </c>
      <c r="H117" s="165">
        <v>5909</v>
      </c>
      <c r="I117" s="165">
        <v>5667</v>
      </c>
      <c r="J117" s="165">
        <v>5621</v>
      </c>
      <c r="K117" s="165">
        <v>5899</v>
      </c>
      <c r="L117" s="165">
        <v>6362</v>
      </c>
      <c r="M117" s="165">
        <v>7748</v>
      </c>
      <c r="N117" s="165">
        <v>8325</v>
      </c>
      <c r="O117" s="165">
        <v>7665</v>
      </c>
      <c r="P117" s="165">
        <v>6572</v>
      </c>
      <c r="Q117" s="165">
        <v>5961</v>
      </c>
      <c r="R117" s="165">
        <v>5177</v>
      </c>
      <c r="S117" s="165">
        <v>3882</v>
      </c>
      <c r="T117" s="165">
        <v>2737</v>
      </c>
      <c r="U117" s="165">
        <v>1660</v>
      </c>
      <c r="V117" s="165">
        <v>829</v>
      </c>
    </row>
    <row r="118" spans="1:22">
      <c r="A118" s="169" t="s">
        <v>140</v>
      </c>
      <c r="B118" s="165">
        <v>95176</v>
      </c>
      <c r="C118" s="63"/>
      <c r="D118" s="165">
        <v>5079</v>
      </c>
      <c r="E118" s="165">
        <v>5967</v>
      </c>
      <c r="F118" s="165">
        <v>5884</v>
      </c>
      <c r="G118" s="165">
        <v>5740</v>
      </c>
      <c r="H118" s="165">
        <v>5414</v>
      </c>
      <c r="I118" s="165">
        <v>5016</v>
      </c>
      <c r="J118" s="165">
        <v>4960</v>
      </c>
      <c r="K118" s="165">
        <v>5855</v>
      </c>
      <c r="L118" s="165">
        <v>5883</v>
      </c>
      <c r="M118" s="165">
        <v>6772</v>
      </c>
      <c r="N118" s="165">
        <v>7370</v>
      </c>
      <c r="O118" s="165">
        <v>6859</v>
      </c>
      <c r="P118" s="165">
        <v>6003</v>
      </c>
      <c r="Q118" s="165">
        <v>5276</v>
      </c>
      <c r="R118" s="165">
        <v>4492</v>
      </c>
      <c r="S118" s="165">
        <v>3361</v>
      </c>
      <c r="T118" s="165">
        <v>2731</v>
      </c>
      <c r="U118" s="165">
        <v>1649</v>
      </c>
      <c r="V118" s="165">
        <v>865</v>
      </c>
    </row>
    <row r="119" spans="1:22">
      <c r="A119" s="169" t="s">
        <v>137</v>
      </c>
      <c r="B119" s="165">
        <v>159237</v>
      </c>
      <c r="C119" s="63"/>
      <c r="D119" s="165">
        <v>8271</v>
      </c>
      <c r="E119" s="165">
        <v>9499</v>
      </c>
      <c r="F119" s="165">
        <v>8814</v>
      </c>
      <c r="G119" s="165">
        <v>8425</v>
      </c>
      <c r="H119" s="165">
        <v>9011</v>
      </c>
      <c r="I119" s="165">
        <v>9731</v>
      </c>
      <c r="J119" s="165">
        <v>9766</v>
      </c>
      <c r="K119" s="165">
        <v>10249</v>
      </c>
      <c r="L119" s="165">
        <v>10543</v>
      </c>
      <c r="M119" s="165">
        <v>12340</v>
      </c>
      <c r="N119" s="165">
        <v>12803</v>
      </c>
      <c r="O119" s="165">
        <v>11373</v>
      </c>
      <c r="P119" s="165">
        <v>9461</v>
      </c>
      <c r="Q119" s="165">
        <v>9044</v>
      </c>
      <c r="R119" s="165">
        <v>7538</v>
      </c>
      <c r="S119" s="165">
        <v>5406</v>
      </c>
      <c r="T119" s="165">
        <v>3879</v>
      </c>
      <c r="U119" s="165">
        <v>2038</v>
      </c>
      <c r="V119" s="165">
        <v>1046</v>
      </c>
    </row>
    <row r="120" spans="1:22">
      <c r="A120" s="169" t="s">
        <v>141</v>
      </c>
      <c r="B120" s="165">
        <v>363069</v>
      </c>
      <c r="C120" s="63"/>
      <c r="D120" s="165">
        <v>19154</v>
      </c>
      <c r="E120" s="165">
        <v>21506</v>
      </c>
      <c r="F120" s="165">
        <v>19966</v>
      </c>
      <c r="G120" s="165">
        <v>20492</v>
      </c>
      <c r="H120" s="165">
        <v>23809</v>
      </c>
      <c r="I120" s="165">
        <v>21550</v>
      </c>
      <c r="J120" s="165">
        <v>21325</v>
      </c>
      <c r="K120" s="165">
        <v>21200</v>
      </c>
      <c r="L120" s="165">
        <v>20759</v>
      </c>
      <c r="M120" s="165">
        <v>25382</v>
      </c>
      <c r="N120" s="165">
        <v>27618</v>
      </c>
      <c r="O120" s="165">
        <v>25814</v>
      </c>
      <c r="P120" s="165">
        <v>22614</v>
      </c>
      <c r="Q120" s="165">
        <v>21941</v>
      </c>
      <c r="R120" s="165">
        <v>19191</v>
      </c>
      <c r="S120" s="165">
        <v>13151</v>
      </c>
      <c r="T120" s="165">
        <v>9453</v>
      </c>
      <c r="U120" s="165">
        <v>5270</v>
      </c>
      <c r="V120" s="165">
        <v>2874</v>
      </c>
    </row>
    <row r="121" spans="1:22">
      <c r="A121" s="169" t="s">
        <v>143</v>
      </c>
      <c r="B121" s="165">
        <v>630205</v>
      </c>
      <c r="C121" s="63"/>
      <c r="D121" s="165">
        <v>34153</v>
      </c>
      <c r="E121" s="165">
        <v>33578</v>
      </c>
      <c r="F121" s="165">
        <v>29453</v>
      </c>
      <c r="G121" s="165">
        <v>32568</v>
      </c>
      <c r="H121" s="165">
        <v>53922</v>
      </c>
      <c r="I121" s="165">
        <v>60590</v>
      </c>
      <c r="J121" s="165">
        <v>55309</v>
      </c>
      <c r="K121" s="165">
        <v>46267</v>
      </c>
      <c r="L121" s="165">
        <v>38356</v>
      </c>
      <c r="M121" s="165">
        <v>42993</v>
      </c>
      <c r="N121" s="165">
        <v>45785</v>
      </c>
      <c r="O121" s="165">
        <v>41753</v>
      </c>
      <c r="P121" s="165">
        <v>32811</v>
      </c>
      <c r="Q121" s="165">
        <v>25534</v>
      </c>
      <c r="R121" s="165">
        <v>20106</v>
      </c>
      <c r="S121" s="165">
        <v>15178</v>
      </c>
      <c r="T121" s="165">
        <v>11603</v>
      </c>
      <c r="U121" s="165">
        <v>6820</v>
      </c>
      <c r="V121" s="165">
        <v>3426</v>
      </c>
    </row>
    <row r="122" spans="1:22">
      <c r="A122" s="169" t="s">
        <v>134</v>
      </c>
      <c r="B122" s="165">
        <v>232551</v>
      </c>
      <c r="C122" s="63"/>
      <c r="D122" s="165">
        <v>11267</v>
      </c>
      <c r="E122" s="165">
        <v>12612</v>
      </c>
      <c r="F122" s="165">
        <v>12172</v>
      </c>
      <c r="G122" s="165">
        <v>12058</v>
      </c>
      <c r="H122" s="165">
        <v>11952</v>
      </c>
      <c r="I122" s="165">
        <v>12865</v>
      </c>
      <c r="J122" s="165">
        <v>13147</v>
      </c>
      <c r="K122" s="165">
        <v>13505</v>
      </c>
      <c r="L122" s="165">
        <v>13503</v>
      </c>
      <c r="M122" s="165">
        <v>16687</v>
      </c>
      <c r="N122" s="165">
        <v>18933</v>
      </c>
      <c r="O122" s="165">
        <v>17899</v>
      </c>
      <c r="P122" s="165">
        <v>16452</v>
      </c>
      <c r="Q122" s="165">
        <v>15630</v>
      </c>
      <c r="R122" s="165">
        <v>12807</v>
      </c>
      <c r="S122" s="165">
        <v>8995</v>
      </c>
      <c r="T122" s="165">
        <v>6367</v>
      </c>
      <c r="U122" s="165">
        <v>3753</v>
      </c>
      <c r="V122" s="165">
        <v>1947</v>
      </c>
    </row>
    <row r="123" spans="1:22">
      <c r="A123" s="169" t="s">
        <v>155</v>
      </c>
      <c r="B123" s="165">
        <v>80348</v>
      </c>
      <c r="C123" s="63"/>
      <c r="D123" s="165">
        <v>3656</v>
      </c>
      <c r="E123" s="165">
        <v>4058</v>
      </c>
      <c r="F123" s="165">
        <v>4172</v>
      </c>
      <c r="G123" s="165">
        <v>4254</v>
      </c>
      <c r="H123" s="165">
        <v>4693</v>
      </c>
      <c r="I123" s="165">
        <v>4963</v>
      </c>
      <c r="J123" s="165">
        <v>4860</v>
      </c>
      <c r="K123" s="165">
        <v>4729</v>
      </c>
      <c r="L123" s="165">
        <v>4613</v>
      </c>
      <c r="M123" s="165">
        <v>5837</v>
      </c>
      <c r="N123" s="165">
        <v>6882</v>
      </c>
      <c r="O123" s="165">
        <v>6443</v>
      </c>
      <c r="P123" s="165">
        <v>5244</v>
      </c>
      <c r="Q123" s="165">
        <v>4802</v>
      </c>
      <c r="R123" s="165">
        <v>4092</v>
      </c>
      <c r="S123" s="165">
        <v>2923</v>
      </c>
      <c r="T123" s="165">
        <v>2179</v>
      </c>
      <c r="U123" s="165">
        <v>1311</v>
      </c>
      <c r="V123" s="165">
        <v>637</v>
      </c>
    </row>
    <row r="124" spans="1:22">
      <c r="A124" s="169" t="s">
        <v>129</v>
      </c>
      <c r="B124" s="165">
        <v>89978</v>
      </c>
      <c r="C124" s="63"/>
      <c r="D124" s="165">
        <v>5587</v>
      </c>
      <c r="E124" s="165">
        <v>5481</v>
      </c>
      <c r="F124" s="165">
        <v>4925</v>
      </c>
      <c r="G124" s="165">
        <v>4855</v>
      </c>
      <c r="H124" s="165">
        <v>4914</v>
      </c>
      <c r="I124" s="165">
        <v>5752</v>
      </c>
      <c r="J124" s="165">
        <v>5781</v>
      </c>
      <c r="K124" s="165">
        <v>5734</v>
      </c>
      <c r="L124" s="165">
        <v>5411</v>
      </c>
      <c r="M124" s="165">
        <v>6543</v>
      </c>
      <c r="N124" s="165">
        <v>6729</v>
      </c>
      <c r="O124" s="165">
        <v>6377</v>
      </c>
      <c r="P124" s="165">
        <v>5396</v>
      </c>
      <c r="Q124" s="165">
        <v>5213</v>
      </c>
      <c r="R124" s="165">
        <v>4492</v>
      </c>
      <c r="S124" s="165">
        <v>3008</v>
      </c>
      <c r="T124" s="165">
        <v>2086</v>
      </c>
      <c r="U124" s="165">
        <v>1184</v>
      </c>
      <c r="V124" s="165">
        <v>510</v>
      </c>
    </row>
    <row r="125" spans="1:22">
      <c r="A125" s="169" t="s">
        <v>126</v>
      </c>
      <c r="B125" s="165">
        <v>92677</v>
      </c>
      <c r="C125" s="63"/>
      <c r="D125" s="165">
        <v>4732</v>
      </c>
      <c r="E125" s="165">
        <v>5220</v>
      </c>
      <c r="F125" s="165">
        <v>4863</v>
      </c>
      <c r="G125" s="165">
        <v>5050</v>
      </c>
      <c r="H125" s="165">
        <v>5097</v>
      </c>
      <c r="I125" s="165">
        <v>5392</v>
      </c>
      <c r="J125" s="165">
        <v>5271</v>
      </c>
      <c r="K125" s="165">
        <v>5189</v>
      </c>
      <c r="L125" s="165">
        <v>5394</v>
      </c>
      <c r="M125" s="165">
        <v>6838</v>
      </c>
      <c r="N125" s="165">
        <v>7332</v>
      </c>
      <c r="O125" s="165">
        <v>6762</v>
      </c>
      <c r="P125" s="165">
        <v>6216</v>
      </c>
      <c r="Q125" s="165">
        <v>5758</v>
      </c>
      <c r="R125" s="165">
        <v>5071</v>
      </c>
      <c r="S125" s="165">
        <v>3594</v>
      </c>
      <c r="T125" s="165">
        <v>2658</v>
      </c>
      <c r="U125" s="165">
        <v>1537</v>
      </c>
      <c r="V125" s="165">
        <v>703</v>
      </c>
    </row>
    <row r="126" spans="1:22">
      <c r="A126" s="169" t="s">
        <v>128</v>
      </c>
      <c r="B126" s="165">
        <v>25974</v>
      </c>
      <c r="C126" s="63"/>
      <c r="D126" s="165">
        <v>1219</v>
      </c>
      <c r="E126" s="165">
        <v>1318</v>
      </c>
      <c r="F126" s="165">
        <v>1380</v>
      </c>
      <c r="G126" s="165">
        <v>1225</v>
      </c>
      <c r="H126" s="165">
        <v>1234</v>
      </c>
      <c r="I126" s="165">
        <v>1277</v>
      </c>
      <c r="J126" s="165">
        <v>1172</v>
      </c>
      <c r="K126" s="165">
        <v>1358</v>
      </c>
      <c r="L126" s="165">
        <v>1525</v>
      </c>
      <c r="M126" s="165">
        <v>1930</v>
      </c>
      <c r="N126" s="165">
        <v>2031</v>
      </c>
      <c r="O126" s="165">
        <v>2039</v>
      </c>
      <c r="P126" s="165">
        <v>1843</v>
      </c>
      <c r="Q126" s="165">
        <v>1894</v>
      </c>
      <c r="R126" s="165">
        <v>1606</v>
      </c>
      <c r="S126" s="165">
        <v>1239</v>
      </c>
      <c r="T126" s="165">
        <v>867</v>
      </c>
      <c r="U126" s="165">
        <v>532</v>
      </c>
      <c r="V126" s="165">
        <v>285</v>
      </c>
    </row>
    <row r="127" spans="1:22">
      <c r="A127" s="169" t="s">
        <v>154</v>
      </c>
      <c r="B127" s="165">
        <v>138520</v>
      </c>
      <c r="C127" s="63"/>
      <c r="D127" s="165">
        <v>6490</v>
      </c>
      <c r="E127" s="165">
        <v>7564</v>
      </c>
      <c r="F127" s="165">
        <v>7459</v>
      </c>
      <c r="G127" s="165">
        <v>7394</v>
      </c>
      <c r="H127" s="165">
        <v>7985</v>
      </c>
      <c r="I127" s="165">
        <v>8129</v>
      </c>
      <c r="J127" s="165">
        <v>7756</v>
      </c>
      <c r="K127" s="165">
        <v>7825</v>
      </c>
      <c r="L127" s="165">
        <v>8087</v>
      </c>
      <c r="M127" s="165">
        <v>10013</v>
      </c>
      <c r="N127" s="165">
        <v>11112</v>
      </c>
      <c r="O127" s="165">
        <v>10350</v>
      </c>
      <c r="P127" s="165">
        <v>9253</v>
      </c>
      <c r="Q127" s="165">
        <v>8858</v>
      </c>
      <c r="R127" s="165">
        <v>7782</v>
      </c>
      <c r="S127" s="165">
        <v>5574</v>
      </c>
      <c r="T127" s="165">
        <v>3744</v>
      </c>
      <c r="U127" s="165">
        <v>2135</v>
      </c>
      <c r="V127" s="165">
        <v>1010</v>
      </c>
    </row>
    <row r="128" spans="1:22">
      <c r="A128" s="169" t="s">
        <v>149</v>
      </c>
      <c r="B128" s="165">
        <v>344032</v>
      </c>
      <c r="C128" s="63"/>
      <c r="D128" s="165">
        <v>18614</v>
      </c>
      <c r="E128" s="165">
        <v>20439</v>
      </c>
      <c r="F128" s="165">
        <v>19884</v>
      </c>
      <c r="G128" s="165">
        <v>19873</v>
      </c>
      <c r="H128" s="165">
        <v>20734</v>
      </c>
      <c r="I128" s="165">
        <v>21927</v>
      </c>
      <c r="J128" s="165">
        <v>22295</v>
      </c>
      <c r="K128" s="165">
        <v>22791</v>
      </c>
      <c r="L128" s="165">
        <v>22240</v>
      </c>
      <c r="M128" s="165">
        <v>26763</v>
      </c>
      <c r="N128" s="165">
        <v>27608</v>
      </c>
      <c r="O128" s="165">
        <v>24297</v>
      </c>
      <c r="P128" s="165">
        <v>20470</v>
      </c>
      <c r="Q128" s="165">
        <v>17934</v>
      </c>
      <c r="R128" s="165">
        <v>14672</v>
      </c>
      <c r="S128" s="165">
        <v>10788</v>
      </c>
      <c r="T128" s="165">
        <v>7280</v>
      </c>
      <c r="U128" s="165">
        <v>3792</v>
      </c>
      <c r="V128" s="165">
        <v>1631</v>
      </c>
    </row>
    <row r="129" spans="1:22">
      <c r="A129" s="169" t="s">
        <v>125</v>
      </c>
      <c r="B129" s="165">
        <v>20978</v>
      </c>
      <c r="C129" s="63"/>
      <c r="D129" s="165">
        <v>965</v>
      </c>
      <c r="E129" s="165">
        <v>1114</v>
      </c>
      <c r="F129" s="165">
        <v>1100</v>
      </c>
      <c r="G129" s="165">
        <v>1028</v>
      </c>
      <c r="H129" s="165">
        <v>1074</v>
      </c>
      <c r="I129" s="165">
        <v>1180</v>
      </c>
      <c r="J129" s="165">
        <v>1089</v>
      </c>
      <c r="K129" s="165">
        <v>1091</v>
      </c>
      <c r="L129" s="165">
        <v>1138</v>
      </c>
      <c r="M129" s="165">
        <v>1481</v>
      </c>
      <c r="N129" s="165">
        <v>1762</v>
      </c>
      <c r="O129" s="165">
        <v>1634</v>
      </c>
      <c r="P129" s="165">
        <v>1538</v>
      </c>
      <c r="Q129" s="165">
        <v>1394</v>
      </c>
      <c r="R129" s="165">
        <v>1276</v>
      </c>
      <c r="S129" s="165">
        <v>973</v>
      </c>
      <c r="T129" s="165">
        <v>617</v>
      </c>
      <c r="U129" s="165">
        <v>367</v>
      </c>
      <c r="V129" s="165">
        <v>157</v>
      </c>
    </row>
    <row r="130" spans="1:22">
      <c r="A130" s="169" t="s">
        <v>130</v>
      </c>
      <c r="B130" s="165">
        <v>148008</v>
      </c>
      <c r="C130" s="63"/>
      <c r="D130" s="165">
        <v>6886</v>
      </c>
      <c r="E130" s="165">
        <v>7959</v>
      </c>
      <c r="F130" s="165">
        <v>7745</v>
      </c>
      <c r="G130" s="165">
        <v>7973</v>
      </c>
      <c r="H130" s="165">
        <v>7596</v>
      </c>
      <c r="I130" s="165">
        <v>7976</v>
      </c>
      <c r="J130" s="165">
        <v>8196</v>
      </c>
      <c r="K130" s="165">
        <v>8224</v>
      </c>
      <c r="L130" s="165">
        <v>8388</v>
      </c>
      <c r="M130" s="165">
        <v>10645</v>
      </c>
      <c r="N130" s="165">
        <v>11931</v>
      </c>
      <c r="O130" s="165">
        <v>10923</v>
      </c>
      <c r="P130" s="165">
        <v>10021</v>
      </c>
      <c r="Q130" s="165">
        <v>9708</v>
      </c>
      <c r="R130" s="165">
        <v>8515</v>
      </c>
      <c r="S130" s="165">
        <v>6275</v>
      </c>
      <c r="T130" s="165">
        <v>4590</v>
      </c>
      <c r="U130" s="165">
        <v>2891</v>
      </c>
      <c r="V130" s="165">
        <v>1566</v>
      </c>
    </row>
    <row r="131" spans="1:22">
      <c r="A131" s="169" t="s">
        <v>139</v>
      </c>
      <c r="B131" s="165">
        <v>177673</v>
      </c>
      <c r="C131" s="63"/>
      <c r="D131" s="165">
        <v>9082</v>
      </c>
      <c r="E131" s="165">
        <v>9712</v>
      </c>
      <c r="F131" s="165">
        <v>9243</v>
      </c>
      <c r="G131" s="165">
        <v>9496</v>
      </c>
      <c r="H131" s="165">
        <v>10713</v>
      </c>
      <c r="I131" s="165">
        <v>11610</v>
      </c>
      <c r="J131" s="165">
        <v>11585</v>
      </c>
      <c r="K131" s="165">
        <v>11050</v>
      </c>
      <c r="L131" s="165">
        <v>10619</v>
      </c>
      <c r="M131" s="165">
        <v>13257</v>
      </c>
      <c r="N131" s="165">
        <v>14468</v>
      </c>
      <c r="O131" s="165">
        <v>13470</v>
      </c>
      <c r="P131" s="165">
        <v>10895</v>
      </c>
      <c r="Q131" s="165">
        <v>9892</v>
      </c>
      <c r="R131" s="165">
        <v>8443</v>
      </c>
      <c r="S131" s="165">
        <v>6075</v>
      </c>
      <c r="T131" s="165">
        <v>4469</v>
      </c>
      <c r="U131" s="165">
        <v>2463</v>
      </c>
      <c r="V131" s="165">
        <v>1131</v>
      </c>
    </row>
    <row r="132" spans="1:22">
      <c r="A132" s="169" t="s">
        <v>136</v>
      </c>
      <c r="B132" s="165">
        <v>114485</v>
      </c>
      <c r="C132" s="63"/>
      <c r="D132" s="165">
        <v>5204</v>
      </c>
      <c r="E132" s="165">
        <v>5931</v>
      </c>
      <c r="F132" s="165">
        <v>6102</v>
      </c>
      <c r="G132" s="165">
        <v>5894</v>
      </c>
      <c r="H132" s="165">
        <v>5863</v>
      </c>
      <c r="I132" s="165">
        <v>5801</v>
      </c>
      <c r="J132" s="165">
        <v>5587</v>
      </c>
      <c r="K132" s="165">
        <v>5746</v>
      </c>
      <c r="L132" s="165">
        <v>6342</v>
      </c>
      <c r="M132" s="165">
        <v>8471</v>
      </c>
      <c r="N132" s="165">
        <v>9433</v>
      </c>
      <c r="O132" s="165">
        <v>8767</v>
      </c>
      <c r="P132" s="165">
        <v>8089</v>
      </c>
      <c r="Q132" s="165">
        <v>8080</v>
      </c>
      <c r="R132" s="165">
        <v>7301</v>
      </c>
      <c r="S132" s="165">
        <v>5041</v>
      </c>
      <c r="T132" s="165">
        <v>3596</v>
      </c>
      <c r="U132" s="165">
        <v>2146</v>
      </c>
      <c r="V132" s="165">
        <v>1091</v>
      </c>
    </row>
    <row r="133" spans="1:22">
      <c r="A133" s="169" t="s">
        <v>135</v>
      </c>
      <c r="B133" s="165">
        <v>22540</v>
      </c>
      <c r="C133" s="63"/>
      <c r="D133" s="165">
        <v>1273</v>
      </c>
      <c r="E133" s="165">
        <v>1331</v>
      </c>
      <c r="F133" s="165">
        <v>1291</v>
      </c>
      <c r="G133" s="165">
        <v>1264</v>
      </c>
      <c r="H133" s="165">
        <v>1208</v>
      </c>
      <c r="I133" s="165">
        <v>1297</v>
      </c>
      <c r="J133" s="165">
        <v>1296</v>
      </c>
      <c r="K133" s="165">
        <v>1300</v>
      </c>
      <c r="L133" s="165">
        <v>1419</v>
      </c>
      <c r="M133" s="165">
        <v>1606</v>
      </c>
      <c r="N133" s="165">
        <v>1742</v>
      </c>
      <c r="O133" s="165">
        <v>1610</v>
      </c>
      <c r="P133" s="165">
        <v>1469</v>
      </c>
      <c r="Q133" s="165">
        <v>1405</v>
      </c>
      <c r="R133" s="165">
        <v>1174</v>
      </c>
      <c r="S133" s="165">
        <v>844</v>
      </c>
      <c r="T133" s="165">
        <v>556</v>
      </c>
      <c r="U133" s="165">
        <v>296</v>
      </c>
      <c r="V133" s="165">
        <v>159</v>
      </c>
    </row>
    <row r="134" spans="1:22">
      <c r="A134" s="169" t="s">
        <v>150</v>
      </c>
      <c r="B134" s="165">
        <v>113681</v>
      </c>
      <c r="C134" s="63"/>
      <c r="D134" s="165">
        <v>5120</v>
      </c>
      <c r="E134" s="165">
        <v>5778</v>
      </c>
      <c r="F134" s="165">
        <v>5596</v>
      </c>
      <c r="G134" s="165">
        <v>5779</v>
      </c>
      <c r="H134" s="165">
        <v>5957</v>
      </c>
      <c r="I134" s="165">
        <v>6167</v>
      </c>
      <c r="J134" s="165">
        <v>6044</v>
      </c>
      <c r="K134" s="165">
        <v>6131</v>
      </c>
      <c r="L134" s="165">
        <v>6302</v>
      </c>
      <c r="M134" s="165">
        <v>7964</v>
      </c>
      <c r="N134" s="165">
        <v>8933</v>
      </c>
      <c r="O134" s="165">
        <v>8750</v>
      </c>
      <c r="P134" s="165">
        <v>8100</v>
      </c>
      <c r="Q134" s="165">
        <v>7774</v>
      </c>
      <c r="R134" s="165">
        <v>7118</v>
      </c>
      <c r="S134" s="165">
        <v>5065</v>
      </c>
      <c r="T134" s="165">
        <v>3760</v>
      </c>
      <c r="U134" s="165">
        <v>2165</v>
      </c>
      <c r="V134" s="165">
        <v>1178</v>
      </c>
    </row>
    <row r="135" spans="1:22">
      <c r="A135" s="169" t="s">
        <v>151</v>
      </c>
      <c r="B135" s="165">
        <v>326226</v>
      </c>
      <c r="C135" s="63"/>
      <c r="D135" s="165">
        <v>17019</v>
      </c>
      <c r="E135" s="165">
        <v>18342</v>
      </c>
      <c r="F135" s="165">
        <v>17605</v>
      </c>
      <c r="G135" s="165">
        <v>17577</v>
      </c>
      <c r="H135" s="165">
        <v>18582</v>
      </c>
      <c r="I135" s="165">
        <v>19757</v>
      </c>
      <c r="J135" s="165">
        <v>19944</v>
      </c>
      <c r="K135" s="165">
        <v>20796</v>
      </c>
      <c r="L135" s="165">
        <v>20084</v>
      </c>
      <c r="M135" s="165">
        <v>24799</v>
      </c>
      <c r="N135" s="165">
        <v>26187</v>
      </c>
      <c r="O135" s="165">
        <v>24571</v>
      </c>
      <c r="P135" s="165">
        <v>21150</v>
      </c>
      <c r="Q135" s="165">
        <v>18377</v>
      </c>
      <c r="R135" s="165">
        <v>15367</v>
      </c>
      <c r="S135" s="165">
        <v>11235</v>
      </c>
      <c r="T135" s="165">
        <v>8084</v>
      </c>
      <c r="U135" s="165">
        <v>4601</v>
      </c>
      <c r="V135" s="165">
        <v>2149</v>
      </c>
    </row>
    <row r="136" spans="1:22">
      <c r="A136" s="169" t="s">
        <v>131</v>
      </c>
      <c r="B136" s="165">
        <v>92795</v>
      </c>
      <c r="C136" s="63"/>
      <c r="D136" s="165">
        <v>4283</v>
      </c>
      <c r="E136" s="165">
        <v>4807</v>
      </c>
      <c r="F136" s="165">
        <v>5159</v>
      </c>
      <c r="G136" s="165">
        <v>5649</v>
      </c>
      <c r="H136" s="165">
        <v>7533</v>
      </c>
      <c r="I136" s="165">
        <v>5913</v>
      </c>
      <c r="J136" s="165">
        <v>5146</v>
      </c>
      <c r="K136" s="165">
        <v>5219</v>
      </c>
      <c r="L136" s="165">
        <v>5503</v>
      </c>
      <c r="M136" s="165">
        <v>6855</v>
      </c>
      <c r="N136" s="165">
        <v>7292</v>
      </c>
      <c r="O136" s="165">
        <v>6424</v>
      </c>
      <c r="P136" s="165">
        <v>5532</v>
      </c>
      <c r="Q136" s="165">
        <v>5143</v>
      </c>
      <c r="R136" s="165">
        <v>4556</v>
      </c>
      <c r="S136" s="165">
        <v>3282</v>
      </c>
      <c r="T136" s="165">
        <v>2428</v>
      </c>
      <c r="U136" s="165">
        <v>1370</v>
      </c>
      <c r="V136" s="165">
        <v>701</v>
      </c>
    </row>
    <row r="137" spans="1:22">
      <c r="A137" s="169" t="s">
        <v>156</v>
      </c>
      <c r="B137" s="165">
        <v>93097</v>
      </c>
      <c r="C137" s="63"/>
      <c r="D137" s="165">
        <v>4779</v>
      </c>
      <c r="E137" s="165">
        <v>5292</v>
      </c>
      <c r="F137" s="165">
        <v>4996</v>
      </c>
      <c r="G137" s="165">
        <v>4892</v>
      </c>
      <c r="H137" s="165">
        <v>5636</v>
      </c>
      <c r="I137" s="165">
        <v>6120</v>
      </c>
      <c r="J137" s="165">
        <v>6150</v>
      </c>
      <c r="K137" s="165">
        <v>5766</v>
      </c>
      <c r="L137" s="165">
        <v>5437</v>
      </c>
      <c r="M137" s="165">
        <v>6716</v>
      </c>
      <c r="N137" s="165">
        <v>7722</v>
      </c>
      <c r="O137" s="165">
        <v>7122</v>
      </c>
      <c r="P137" s="165">
        <v>6033</v>
      </c>
      <c r="Q137" s="165">
        <v>5218</v>
      </c>
      <c r="R137" s="165">
        <v>4174</v>
      </c>
      <c r="S137" s="165">
        <v>2988</v>
      </c>
      <c r="T137" s="165">
        <v>2168</v>
      </c>
      <c r="U137" s="165">
        <v>1288</v>
      </c>
      <c r="V137" s="165">
        <v>600</v>
      </c>
    </row>
    <row r="138" spans="1:22">
      <c r="A138" s="169" t="s">
        <v>138</v>
      </c>
      <c r="B138" s="165">
        <v>180948</v>
      </c>
      <c r="C138" s="63"/>
      <c r="D138" s="165">
        <v>10368</v>
      </c>
      <c r="E138" s="165">
        <v>11420</v>
      </c>
      <c r="F138" s="165">
        <v>10847</v>
      </c>
      <c r="G138" s="165">
        <v>10381</v>
      </c>
      <c r="H138" s="165">
        <v>10597</v>
      </c>
      <c r="I138" s="165">
        <v>11326</v>
      </c>
      <c r="J138" s="165">
        <v>12074</v>
      </c>
      <c r="K138" s="165">
        <v>11942</v>
      </c>
      <c r="L138" s="165">
        <v>12153</v>
      </c>
      <c r="M138" s="165">
        <v>14580</v>
      </c>
      <c r="N138" s="165">
        <v>14409</v>
      </c>
      <c r="O138" s="165">
        <v>12506</v>
      </c>
      <c r="P138" s="165">
        <v>10005</v>
      </c>
      <c r="Q138" s="165">
        <v>9302</v>
      </c>
      <c r="R138" s="165">
        <v>7695</v>
      </c>
      <c r="S138" s="165">
        <v>5358</v>
      </c>
      <c r="T138" s="165">
        <v>3444</v>
      </c>
      <c r="U138" s="165">
        <v>1759</v>
      </c>
      <c r="V138" s="165">
        <v>782</v>
      </c>
    </row>
    <row r="139" spans="1:22">
      <c r="A139" s="57" t="s">
        <v>236</v>
      </c>
      <c r="B139" s="58"/>
      <c r="C139" s="58"/>
      <c r="D139" s="299" t="s">
        <v>177</v>
      </c>
      <c r="E139" s="299"/>
      <c r="F139" s="299"/>
      <c r="G139" s="299"/>
      <c r="H139" s="299"/>
      <c r="I139" s="299"/>
      <c r="J139" s="299"/>
      <c r="K139" s="299"/>
      <c r="L139" s="299"/>
      <c r="M139" s="299"/>
      <c r="N139" s="299"/>
      <c r="O139" s="299"/>
      <c r="P139" s="299"/>
      <c r="Q139" s="299"/>
      <c r="R139" s="299"/>
      <c r="S139" s="299"/>
      <c r="T139" s="299"/>
      <c r="U139" s="299"/>
      <c r="V139" s="299"/>
    </row>
    <row r="140" spans="1:22">
      <c r="A140" s="59" t="s">
        <v>178</v>
      </c>
      <c r="B140" s="144" t="s">
        <v>179</v>
      </c>
      <c r="C140" s="144"/>
      <c r="D140" s="144" t="s">
        <v>180</v>
      </c>
      <c r="E140" s="144" t="s">
        <v>181</v>
      </c>
      <c r="F140" s="144" t="s">
        <v>182</v>
      </c>
      <c r="G140" s="144" t="s">
        <v>183</v>
      </c>
      <c r="H140" s="144" t="s">
        <v>184</v>
      </c>
      <c r="I140" s="144" t="s">
        <v>185</v>
      </c>
      <c r="J140" s="144" t="s">
        <v>186</v>
      </c>
      <c r="K140" s="144" t="s">
        <v>187</v>
      </c>
      <c r="L140" s="144" t="s">
        <v>188</v>
      </c>
      <c r="M140" s="144" t="s">
        <v>189</v>
      </c>
      <c r="N140" s="144" t="s">
        <v>190</v>
      </c>
      <c r="O140" s="144" t="s">
        <v>191</v>
      </c>
      <c r="P140" s="144" t="s">
        <v>192</v>
      </c>
      <c r="Q140" s="144" t="s">
        <v>193</v>
      </c>
      <c r="R140" s="144" t="s">
        <v>194</v>
      </c>
      <c r="S140" s="144" t="s">
        <v>195</v>
      </c>
      <c r="T140" s="144" t="s">
        <v>196</v>
      </c>
      <c r="U140" s="144" t="s">
        <v>197</v>
      </c>
      <c r="V140" s="144" t="s">
        <v>198</v>
      </c>
    </row>
    <row r="141" spans="1:22">
      <c r="A141" s="169" t="s">
        <v>132</v>
      </c>
      <c r="B141" s="165">
        <v>114723</v>
      </c>
      <c r="C141" s="63"/>
      <c r="D141" s="187">
        <v>5635</v>
      </c>
      <c r="E141" s="187">
        <v>5461</v>
      </c>
      <c r="F141" s="187">
        <v>4693</v>
      </c>
      <c r="G141" s="187">
        <v>5518</v>
      </c>
      <c r="H141" s="187">
        <v>10539</v>
      </c>
      <c r="I141" s="187">
        <v>10735</v>
      </c>
      <c r="J141" s="187">
        <v>9515</v>
      </c>
      <c r="K141" s="187">
        <v>7908</v>
      </c>
      <c r="L141" s="187">
        <v>6668</v>
      </c>
      <c r="M141" s="187">
        <v>7286</v>
      </c>
      <c r="N141" s="187">
        <v>7599</v>
      </c>
      <c r="O141" s="187">
        <v>7331</v>
      </c>
      <c r="P141" s="187">
        <v>6086</v>
      </c>
      <c r="Q141" s="187">
        <v>5464</v>
      </c>
      <c r="R141" s="187">
        <v>4500</v>
      </c>
      <c r="S141" s="187">
        <v>3714</v>
      </c>
      <c r="T141" s="187">
        <v>2964</v>
      </c>
      <c r="U141" s="187">
        <v>2043</v>
      </c>
      <c r="V141" s="187">
        <v>1064</v>
      </c>
    </row>
    <row r="142" spans="1:22">
      <c r="A142" s="169" t="s">
        <v>142</v>
      </c>
      <c r="B142" s="165">
        <v>131259</v>
      </c>
      <c r="C142" s="63"/>
      <c r="D142" s="187">
        <v>7108</v>
      </c>
      <c r="E142" s="187">
        <v>7659</v>
      </c>
      <c r="F142" s="187">
        <v>7072</v>
      </c>
      <c r="G142" s="187">
        <v>6633</v>
      </c>
      <c r="H142" s="187">
        <v>6559</v>
      </c>
      <c r="I142" s="187">
        <v>7135</v>
      </c>
      <c r="J142" s="187">
        <v>7994</v>
      </c>
      <c r="K142" s="187">
        <v>8452</v>
      </c>
      <c r="L142" s="187">
        <v>8608</v>
      </c>
      <c r="M142" s="187">
        <v>10143</v>
      </c>
      <c r="N142" s="187">
        <v>10331</v>
      </c>
      <c r="O142" s="187">
        <v>9348</v>
      </c>
      <c r="P142" s="187">
        <v>8502</v>
      </c>
      <c r="Q142" s="187">
        <v>7824</v>
      </c>
      <c r="R142" s="187">
        <v>6457</v>
      </c>
      <c r="S142" s="187">
        <v>4683</v>
      </c>
      <c r="T142" s="187">
        <v>3378</v>
      </c>
      <c r="U142" s="187">
        <v>2127</v>
      </c>
      <c r="V142" s="187">
        <v>1246</v>
      </c>
    </row>
    <row r="143" spans="1:22">
      <c r="A143" s="169" t="s">
        <v>144</v>
      </c>
      <c r="B143" s="165">
        <v>59253</v>
      </c>
      <c r="C143" s="63"/>
      <c r="D143" s="187">
        <v>2723</v>
      </c>
      <c r="E143" s="187">
        <v>3122</v>
      </c>
      <c r="F143" s="187">
        <v>3027</v>
      </c>
      <c r="G143" s="187">
        <v>2990</v>
      </c>
      <c r="H143" s="187">
        <v>2996</v>
      </c>
      <c r="I143" s="187">
        <v>3111</v>
      </c>
      <c r="J143" s="187">
        <v>3233</v>
      </c>
      <c r="K143" s="187">
        <v>3275</v>
      </c>
      <c r="L143" s="187">
        <v>3498</v>
      </c>
      <c r="M143" s="187">
        <v>4167</v>
      </c>
      <c r="N143" s="187">
        <v>4503</v>
      </c>
      <c r="O143" s="187">
        <v>4386</v>
      </c>
      <c r="P143" s="187">
        <v>3975</v>
      </c>
      <c r="Q143" s="187">
        <v>3981</v>
      </c>
      <c r="R143" s="187">
        <v>3554</v>
      </c>
      <c r="S143" s="187">
        <v>2601</v>
      </c>
      <c r="T143" s="187">
        <v>1991</v>
      </c>
      <c r="U143" s="187">
        <v>1331</v>
      </c>
      <c r="V143" s="187">
        <v>789</v>
      </c>
    </row>
    <row r="144" spans="1:22">
      <c r="A144" s="169" t="s">
        <v>148</v>
      </c>
      <c r="B144" s="165">
        <v>44361</v>
      </c>
      <c r="C144" s="63"/>
      <c r="D144" s="187">
        <v>1801</v>
      </c>
      <c r="E144" s="187">
        <v>2156</v>
      </c>
      <c r="F144" s="187">
        <v>2005</v>
      </c>
      <c r="G144" s="187">
        <v>2115</v>
      </c>
      <c r="H144" s="187">
        <v>2124</v>
      </c>
      <c r="I144" s="187">
        <v>2224</v>
      </c>
      <c r="J144" s="187">
        <v>2151</v>
      </c>
      <c r="K144" s="187">
        <v>2160</v>
      </c>
      <c r="L144" s="187">
        <v>2449</v>
      </c>
      <c r="M144" s="187">
        <v>3189</v>
      </c>
      <c r="N144" s="187">
        <v>3579</v>
      </c>
      <c r="O144" s="187">
        <v>3497</v>
      </c>
      <c r="P144" s="187">
        <v>3255</v>
      </c>
      <c r="Q144" s="187">
        <v>3291</v>
      </c>
      <c r="R144" s="187">
        <v>2930</v>
      </c>
      <c r="S144" s="187">
        <v>2173</v>
      </c>
      <c r="T144" s="187">
        <v>1637</v>
      </c>
      <c r="U144" s="187">
        <v>1023</v>
      </c>
      <c r="V144" s="187">
        <v>602</v>
      </c>
    </row>
    <row r="145" spans="1:22">
      <c r="A145" s="169" t="s">
        <v>127</v>
      </c>
      <c r="B145" s="165">
        <v>260154</v>
      </c>
      <c r="C145" s="63"/>
      <c r="D145" s="187">
        <v>12542</v>
      </c>
      <c r="E145" s="187">
        <v>12718</v>
      </c>
      <c r="F145" s="187">
        <v>10293</v>
      </c>
      <c r="G145" s="187">
        <v>12256</v>
      </c>
      <c r="H145" s="187">
        <v>24994</v>
      </c>
      <c r="I145" s="187">
        <v>25618</v>
      </c>
      <c r="J145" s="187">
        <v>22707</v>
      </c>
      <c r="K145" s="187">
        <v>19357</v>
      </c>
      <c r="L145" s="187">
        <v>15902</v>
      </c>
      <c r="M145" s="187">
        <v>16289</v>
      </c>
      <c r="N145" s="187">
        <v>16868</v>
      </c>
      <c r="O145" s="187">
        <v>15154</v>
      </c>
      <c r="P145" s="187">
        <v>12617</v>
      </c>
      <c r="Q145" s="187">
        <v>11718</v>
      </c>
      <c r="R145" s="187">
        <v>9887</v>
      </c>
      <c r="S145" s="187">
        <v>7670</v>
      </c>
      <c r="T145" s="187">
        <v>6331</v>
      </c>
      <c r="U145" s="187">
        <v>4502</v>
      </c>
      <c r="V145" s="187">
        <v>2731</v>
      </c>
    </row>
    <row r="146" spans="1:22">
      <c r="A146" s="169" t="s">
        <v>153</v>
      </c>
      <c r="B146" s="165">
        <v>26668</v>
      </c>
      <c r="C146" s="63"/>
      <c r="D146" s="187">
        <v>1311</v>
      </c>
      <c r="E146" s="187">
        <v>1512</v>
      </c>
      <c r="F146" s="187">
        <v>1375</v>
      </c>
      <c r="G146" s="187">
        <v>1410</v>
      </c>
      <c r="H146" s="187">
        <v>1518</v>
      </c>
      <c r="I146" s="187">
        <v>1554</v>
      </c>
      <c r="J146" s="187">
        <v>1524</v>
      </c>
      <c r="K146" s="187">
        <v>1606</v>
      </c>
      <c r="L146" s="187">
        <v>1627</v>
      </c>
      <c r="M146" s="187">
        <v>2031</v>
      </c>
      <c r="N146" s="187">
        <v>2157</v>
      </c>
      <c r="O146" s="187">
        <v>1945</v>
      </c>
      <c r="P146" s="187">
        <v>1699</v>
      </c>
      <c r="Q146" s="187">
        <v>1636</v>
      </c>
      <c r="R146" s="187">
        <v>1438</v>
      </c>
      <c r="S146" s="187">
        <v>979</v>
      </c>
      <c r="T146" s="187">
        <v>690</v>
      </c>
      <c r="U146" s="187">
        <v>416</v>
      </c>
      <c r="V146" s="187">
        <v>240</v>
      </c>
    </row>
    <row r="147" spans="1:22">
      <c r="A147" s="169" t="s">
        <v>147</v>
      </c>
      <c r="B147" s="165">
        <v>76295</v>
      </c>
      <c r="C147" s="63"/>
      <c r="D147" s="187">
        <v>3219</v>
      </c>
      <c r="E147" s="187">
        <v>3774</v>
      </c>
      <c r="F147" s="187">
        <v>3752</v>
      </c>
      <c r="G147" s="187">
        <v>3501</v>
      </c>
      <c r="H147" s="187">
        <v>3803</v>
      </c>
      <c r="I147" s="187">
        <v>3983</v>
      </c>
      <c r="J147" s="187">
        <v>3816</v>
      </c>
      <c r="K147" s="187">
        <v>3838</v>
      </c>
      <c r="L147" s="187">
        <v>3959</v>
      </c>
      <c r="M147" s="187">
        <v>5314</v>
      </c>
      <c r="N147" s="187">
        <v>6116</v>
      </c>
      <c r="O147" s="187">
        <v>5973</v>
      </c>
      <c r="P147" s="187">
        <v>5512</v>
      </c>
      <c r="Q147" s="187">
        <v>5433</v>
      </c>
      <c r="R147" s="187">
        <v>4973</v>
      </c>
      <c r="S147" s="187">
        <v>3724</v>
      </c>
      <c r="T147" s="187">
        <v>2849</v>
      </c>
      <c r="U147" s="187">
        <v>1758</v>
      </c>
      <c r="V147" s="187">
        <v>998</v>
      </c>
    </row>
    <row r="148" spans="1:22">
      <c r="A148" s="169" t="s">
        <v>145</v>
      </c>
      <c r="B148" s="165">
        <v>76989</v>
      </c>
      <c r="C148" s="63"/>
      <c r="D148" s="187">
        <v>3776</v>
      </c>
      <c r="E148" s="187">
        <v>3970</v>
      </c>
      <c r="F148" s="187">
        <v>3494</v>
      </c>
      <c r="G148" s="187">
        <v>4220</v>
      </c>
      <c r="H148" s="187">
        <v>6798</v>
      </c>
      <c r="I148" s="187">
        <v>6375</v>
      </c>
      <c r="J148" s="187">
        <v>5805</v>
      </c>
      <c r="K148" s="187">
        <v>4710</v>
      </c>
      <c r="L148" s="187">
        <v>4117</v>
      </c>
      <c r="M148" s="187">
        <v>4668</v>
      </c>
      <c r="N148" s="187">
        <v>5261</v>
      </c>
      <c r="O148" s="187">
        <v>5127</v>
      </c>
      <c r="P148" s="187">
        <v>4135</v>
      </c>
      <c r="Q148" s="187">
        <v>3833</v>
      </c>
      <c r="R148" s="187">
        <v>3356</v>
      </c>
      <c r="S148" s="187">
        <v>2736</v>
      </c>
      <c r="T148" s="187">
        <v>2255</v>
      </c>
      <c r="U148" s="187">
        <v>1499</v>
      </c>
      <c r="V148" s="187">
        <v>854</v>
      </c>
    </row>
    <row r="149" spans="1:22">
      <c r="A149" s="169" t="s">
        <v>146</v>
      </c>
      <c r="B149" s="165">
        <v>62322</v>
      </c>
      <c r="C149" s="63"/>
      <c r="D149" s="187">
        <v>3103</v>
      </c>
      <c r="E149" s="187">
        <v>3291</v>
      </c>
      <c r="F149" s="187">
        <v>3175</v>
      </c>
      <c r="G149" s="187">
        <v>3218</v>
      </c>
      <c r="H149" s="187">
        <v>3408</v>
      </c>
      <c r="I149" s="187">
        <v>3789</v>
      </c>
      <c r="J149" s="187">
        <v>3733</v>
      </c>
      <c r="K149" s="187">
        <v>3587</v>
      </c>
      <c r="L149" s="187">
        <v>3737</v>
      </c>
      <c r="M149" s="187">
        <v>4723</v>
      </c>
      <c r="N149" s="187">
        <v>5026</v>
      </c>
      <c r="O149" s="187">
        <v>4541</v>
      </c>
      <c r="P149" s="187">
        <v>3974</v>
      </c>
      <c r="Q149" s="187">
        <v>3805</v>
      </c>
      <c r="R149" s="187">
        <v>3360</v>
      </c>
      <c r="S149" s="187">
        <v>2408</v>
      </c>
      <c r="T149" s="187">
        <v>1836</v>
      </c>
      <c r="U149" s="187">
        <v>1023</v>
      </c>
      <c r="V149" s="187">
        <v>585</v>
      </c>
    </row>
    <row r="150" spans="1:22">
      <c r="A150" s="169" t="s">
        <v>152</v>
      </c>
      <c r="B150" s="165">
        <v>56563</v>
      </c>
      <c r="C150" s="63"/>
      <c r="D150" s="187">
        <v>2671</v>
      </c>
      <c r="E150" s="187">
        <v>2871</v>
      </c>
      <c r="F150" s="187">
        <v>2765</v>
      </c>
      <c r="G150" s="187">
        <v>2829</v>
      </c>
      <c r="H150" s="187">
        <v>2859</v>
      </c>
      <c r="I150" s="187">
        <v>2921</v>
      </c>
      <c r="J150" s="187">
        <v>3066</v>
      </c>
      <c r="K150" s="187">
        <v>3321</v>
      </c>
      <c r="L150" s="187">
        <v>3303</v>
      </c>
      <c r="M150" s="187">
        <v>4055</v>
      </c>
      <c r="N150" s="187">
        <v>4584</v>
      </c>
      <c r="O150" s="187">
        <v>4364</v>
      </c>
      <c r="P150" s="187">
        <v>3851</v>
      </c>
      <c r="Q150" s="187">
        <v>3489</v>
      </c>
      <c r="R150" s="187">
        <v>3204</v>
      </c>
      <c r="S150" s="187">
        <v>2488</v>
      </c>
      <c r="T150" s="187">
        <v>2004</v>
      </c>
      <c r="U150" s="187">
        <v>1210</v>
      </c>
      <c r="V150" s="187">
        <v>708</v>
      </c>
    </row>
    <row r="151" spans="1:22">
      <c r="A151" s="169" t="s">
        <v>133</v>
      </c>
      <c r="B151" s="165">
        <v>53488</v>
      </c>
      <c r="C151" s="63"/>
      <c r="D151" s="187">
        <v>2736</v>
      </c>
      <c r="E151" s="187">
        <v>3113</v>
      </c>
      <c r="F151" s="187">
        <v>2860</v>
      </c>
      <c r="G151" s="187">
        <v>2915</v>
      </c>
      <c r="H151" s="187">
        <v>2990</v>
      </c>
      <c r="I151" s="187">
        <v>2820</v>
      </c>
      <c r="J151" s="187">
        <v>2889</v>
      </c>
      <c r="K151" s="187">
        <v>3109</v>
      </c>
      <c r="L151" s="187">
        <v>3309</v>
      </c>
      <c r="M151" s="187">
        <v>4057</v>
      </c>
      <c r="N151" s="187">
        <v>4222</v>
      </c>
      <c r="O151" s="187">
        <v>3916</v>
      </c>
      <c r="P151" s="187">
        <v>3344</v>
      </c>
      <c r="Q151" s="187">
        <v>3171</v>
      </c>
      <c r="R151" s="187">
        <v>2693</v>
      </c>
      <c r="S151" s="187">
        <v>2161</v>
      </c>
      <c r="T151" s="187">
        <v>1588</v>
      </c>
      <c r="U151" s="187">
        <v>1019</v>
      </c>
      <c r="V151" s="187">
        <v>576</v>
      </c>
    </row>
    <row r="152" spans="1:22">
      <c r="A152" s="169" t="s">
        <v>140</v>
      </c>
      <c r="B152" s="165">
        <v>49188</v>
      </c>
      <c r="C152" s="63"/>
      <c r="D152" s="187">
        <v>2457</v>
      </c>
      <c r="E152" s="187">
        <v>2904</v>
      </c>
      <c r="F152" s="187">
        <v>2913</v>
      </c>
      <c r="G152" s="187">
        <v>2757</v>
      </c>
      <c r="H152" s="187">
        <v>2629</v>
      </c>
      <c r="I152" s="187">
        <v>2431</v>
      </c>
      <c r="J152" s="187">
        <v>2549</v>
      </c>
      <c r="K152" s="187">
        <v>3102</v>
      </c>
      <c r="L152" s="187">
        <v>3074</v>
      </c>
      <c r="M152" s="187">
        <v>3526</v>
      </c>
      <c r="N152" s="187">
        <v>3822</v>
      </c>
      <c r="O152" s="187">
        <v>3492</v>
      </c>
      <c r="P152" s="187">
        <v>3110</v>
      </c>
      <c r="Q152" s="187">
        <v>2781</v>
      </c>
      <c r="R152" s="187">
        <v>2462</v>
      </c>
      <c r="S152" s="187">
        <v>1884</v>
      </c>
      <c r="T152" s="187">
        <v>1623</v>
      </c>
      <c r="U152" s="187">
        <v>1064</v>
      </c>
      <c r="V152" s="187">
        <v>608</v>
      </c>
    </row>
    <row r="153" spans="1:22">
      <c r="A153" s="169" t="s">
        <v>137</v>
      </c>
      <c r="B153" s="165">
        <v>81199</v>
      </c>
      <c r="C153" s="62"/>
      <c r="D153" s="187">
        <v>3988</v>
      </c>
      <c r="E153" s="187">
        <v>4701</v>
      </c>
      <c r="F153" s="187">
        <v>4310</v>
      </c>
      <c r="G153" s="187">
        <v>4073</v>
      </c>
      <c r="H153" s="187">
        <v>4377</v>
      </c>
      <c r="I153" s="187">
        <v>4984</v>
      </c>
      <c r="J153" s="187">
        <v>5002</v>
      </c>
      <c r="K153" s="187">
        <v>5232</v>
      </c>
      <c r="L153" s="187">
        <v>5342</v>
      </c>
      <c r="M153" s="187">
        <v>6234</v>
      </c>
      <c r="N153" s="187">
        <v>6406</v>
      </c>
      <c r="O153" s="187">
        <v>5703</v>
      </c>
      <c r="P153" s="187">
        <v>4901</v>
      </c>
      <c r="Q153" s="187">
        <v>4697</v>
      </c>
      <c r="R153" s="187">
        <v>3918</v>
      </c>
      <c r="S153" s="187">
        <v>3071</v>
      </c>
      <c r="T153" s="187">
        <v>2214</v>
      </c>
      <c r="U153" s="187">
        <v>1307</v>
      </c>
      <c r="V153" s="187">
        <v>739</v>
      </c>
    </row>
    <row r="154" spans="1:22">
      <c r="A154" s="169" t="s">
        <v>141</v>
      </c>
      <c r="B154" s="165">
        <v>186253</v>
      </c>
      <c r="C154" s="62"/>
      <c r="D154" s="187">
        <v>9268</v>
      </c>
      <c r="E154" s="187">
        <v>10443</v>
      </c>
      <c r="F154" s="187">
        <v>9734</v>
      </c>
      <c r="G154" s="187">
        <v>10120</v>
      </c>
      <c r="H154" s="187">
        <v>12424</v>
      </c>
      <c r="I154" s="187">
        <v>10767</v>
      </c>
      <c r="J154" s="187">
        <v>10892</v>
      </c>
      <c r="K154" s="187">
        <v>10885</v>
      </c>
      <c r="L154" s="187">
        <v>10589</v>
      </c>
      <c r="M154" s="187">
        <v>13036</v>
      </c>
      <c r="N154" s="187">
        <v>14009</v>
      </c>
      <c r="O154" s="187">
        <v>13081</v>
      </c>
      <c r="P154" s="187">
        <v>11556</v>
      </c>
      <c r="Q154" s="187">
        <v>11433</v>
      </c>
      <c r="R154" s="187">
        <v>10028</v>
      </c>
      <c r="S154" s="187">
        <v>7166</v>
      </c>
      <c r="T154" s="187">
        <v>5482</v>
      </c>
      <c r="U154" s="187">
        <v>3317</v>
      </c>
      <c r="V154" s="187">
        <v>2023</v>
      </c>
    </row>
    <row r="155" spans="1:22">
      <c r="A155" s="169" t="s">
        <v>143</v>
      </c>
      <c r="B155" s="165">
        <v>320214</v>
      </c>
      <c r="C155" s="62"/>
      <c r="D155" s="187">
        <v>16692</v>
      </c>
      <c r="E155" s="187">
        <v>16521</v>
      </c>
      <c r="F155" s="187">
        <v>14368</v>
      </c>
      <c r="G155" s="187">
        <v>16397</v>
      </c>
      <c r="H155" s="187">
        <v>28954</v>
      </c>
      <c r="I155" s="187">
        <v>31231</v>
      </c>
      <c r="J155" s="187">
        <v>27377</v>
      </c>
      <c r="K155" s="187">
        <v>22390</v>
      </c>
      <c r="L155" s="187">
        <v>18532</v>
      </c>
      <c r="M155" s="187">
        <v>21142</v>
      </c>
      <c r="N155" s="187">
        <v>22415</v>
      </c>
      <c r="O155" s="187">
        <v>20723</v>
      </c>
      <c r="P155" s="187">
        <v>16309</v>
      </c>
      <c r="Q155" s="187">
        <v>12976</v>
      </c>
      <c r="R155" s="187">
        <v>10807</v>
      </c>
      <c r="S155" s="187">
        <v>8840</v>
      </c>
      <c r="T155" s="187">
        <v>7310</v>
      </c>
      <c r="U155" s="187">
        <v>4683</v>
      </c>
      <c r="V155" s="187">
        <v>2547</v>
      </c>
    </row>
    <row r="156" spans="1:22">
      <c r="A156" s="169" t="s">
        <v>134</v>
      </c>
      <c r="B156" s="165">
        <v>118075</v>
      </c>
      <c r="C156" s="62"/>
      <c r="D156" s="187">
        <v>5468</v>
      </c>
      <c r="E156" s="187">
        <v>6057</v>
      </c>
      <c r="F156" s="187">
        <v>5987</v>
      </c>
      <c r="G156" s="187">
        <v>5688</v>
      </c>
      <c r="H156" s="187">
        <v>5719</v>
      </c>
      <c r="I156" s="187">
        <v>6328</v>
      </c>
      <c r="J156" s="187">
        <v>6641</v>
      </c>
      <c r="K156" s="187">
        <v>6900</v>
      </c>
      <c r="L156" s="187">
        <v>6951</v>
      </c>
      <c r="M156" s="187">
        <v>8681</v>
      </c>
      <c r="N156" s="187">
        <v>9612</v>
      </c>
      <c r="O156" s="187">
        <v>9095</v>
      </c>
      <c r="P156" s="187">
        <v>8273</v>
      </c>
      <c r="Q156" s="187">
        <v>7832</v>
      </c>
      <c r="R156" s="187">
        <v>6566</v>
      </c>
      <c r="S156" s="187">
        <v>4932</v>
      </c>
      <c r="T156" s="187">
        <v>3637</v>
      </c>
      <c r="U156" s="187">
        <v>2302</v>
      </c>
      <c r="V156" s="187">
        <v>1406</v>
      </c>
    </row>
    <row r="157" spans="1:22">
      <c r="A157" s="169" t="s">
        <v>155</v>
      </c>
      <c r="B157" s="165">
        <v>41143</v>
      </c>
      <c r="C157" s="62"/>
      <c r="D157" s="187">
        <v>1759</v>
      </c>
      <c r="E157" s="187">
        <v>1885</v>
      </c>
      <c r="F157" s="187">
        <v>2010</v>
      </c>
      <c r="G157" s="187">
        <v>2060</v>
      </c>
      <c r="H157" s="187">
        <v>2338</v>
      </c>
      <c r="I157" s="187">
        <v>2434</v>
      </c>
      <c r="J157" s="187">
        <v>2432</v>
      </c>
      <c r="K157" s="187">
        <v>2389</v>
      </c>
      <c r="L157" s="187">
        <v>2340</v>
      </c>
      <c r="M157" s="187">
        <v>3019</v>
      </c>
      <c r="N157" s="187">
        <v>3449</v>
      </c>
      <c r="O157" s="187">
        <v>3274</v>
      </c>
      <c r="P157" s="187">
        <v>2705</v>
      </c>
      <c r="Q157" s="187">
        <v>2525</v>
      </c>
      <c r="R157" s="187">
        <v>2176</v>
      </c>
      <c r="S157" s="187">
        <v>1654</v>
      </c>
      <c r="T157" s="187">
        <v>1336</v>
      </c>
      <c r="U157" s="187">
        <v>890</v>
      </c>
      <c r="V157" s="187">
        <v>468</v>
      </c>
    </row>
    <row r="158" spans="1:22">
      <c r="A158" s="169" t="s">
        <v>129</v>
      </c>
      <c r="B158" s="165">
        <v>46430</v>
      </c>
      <c r="C158" s="62"/>
      <c r="D158" s="187">
        <v>2781</v>
      </c>
      <c r="E158" s="187">
        <v>2709</v>
      </c>
      <c r="F158" s="187">
        <v>2391</v>
      </c>
      <c r="G158" s="187">
        <v>2423</v>
      </c>
      <c r="H158" s="187">
        <v>2462</v>
      </c>
      <c r="I158" s="187">
        <v>2927</v>
      </c>
      <c r="J158" s="187">
        <v>2982</v>
      </c>
      <c r="K158" s="187">
        <v>2997</v>
      </c>
      <c r="L158" s="187">
        <v>2795</v>
      </c>
      <c r="M158" s="187">
        <v>3403</v>
      </c>
      <c r="N158" s="187">
        <v>3452</v>
      </c>
      <c r="O158" s="187">
        <v>3290</v>
      </c>
      <c r="P158" s="187">
        <v>2767</v>
      </c>
      <c r="Q158" s="187">
        <v>2723</v>
      </c>
      <c r="R158" s="187">
        <v>2371</v>
      </c>
      <c r="S158" s="187">
        <v>1647</v>
      </c>
      <c r="T158" s="187">
        <v>1231</v>
      </c>
      <c r="U158" s="187">
        <v>729</v>
      </c>
      <c r="V158" s="187">
        <v>350</v>
      </c>
    </row>
    <row r="159" spans="1:22">
      <c r="A159" s="169" t="s">
        <v>126</v>
      </c>
      <c r="B159" s="165">
        <v>47208</v>
      </c>
      <c r="C159" s="62"/>
      <c r="D159" s="187">
        <v>2272</v>
      </c>
      <c r="E159" s="187">
        <v>2530</v>
      </c>
      <c r="F159" s="187">
        <v>2381</v>
      </c>
      <c r="G159" s="187">
        <v>2376</v>
      </c>
      <c r="H159" s="187">
        <v>2430</v>
      </c>
      <c r="I159" s="187">
        <v>2624</v>
      </c>
      <c r="J159" s="187">
        <v>2720</v>
      </c>
      <c r="K159" s="187">
        <v>2684</v>
      </c>
      <c r="L159" s="187">
        <v>2824</v>
      </c>
      <c r="M159" s="187">
        <v>3529</v>
      </c>
      <c r="N159" s="187">
        <v>3720</v>
      </c>
      <c r="O159" s="187">
        <v>3378</v>
      </c>
      <c r="P159" s="187">
        <v>3187</v>
      </c>
      <c r="Q159" s="187">
        <v>2933</v>
      </c>
      <c r="R159" s="187">
        <v>2726</v>
      </c>
      <c r="S159" s="187">
        <v>1933</v>
      </c>
      <c r="T159" s="187">
        <v>1518</v>
      </c>
      <c r="U159" s="187">
        <v>952</v>
      </c>
      <c r="V159" s="187">
        <v>491</v>
      </c>
    </row>
    <row r="160" spans="1:22">
      <c r="A160" s="169" t="s">
        <v>128</v>
      </c>
      <c r="B160" s="165">
        <v>13098</v>
      </c>
      <c r="C160" s="62"/>
      <c r="D160" s="187">
        <v>592</v>
      </c>
      <c r="E160" s="187">
        <v>591</v>
      </c>
      <c r="F160" s="187">
        <v>695</v>
      </c>
      <c r="G160" s="187">
        <v>607</v>
      </c>
      <c r="H160" s="187">
        <v>580</v>
      </c>
      <c r="I160" s="187">
        <v>631</v>
      </c>
      <c r="J160" s="187">
        <v>574</v>
      </c>
      <c r="K160" s="187">
        <v>718</v>
      </c>
      <c r="L160" s="187">
        <v>772</v>
      </c>
      <c r="M160" s="187">
        <v>947</v>
      </c>
      <c r="N160" s="187">
        <v>995</v>
      </c>
      <c r="O160" s="187">
        <v>988</v>
      </c>
      <c r="P160" s="187">
        <v>902</v>
      </c>
      <c r="Q160" s="187">
        <v>923</v>
      </c>
      <c r="R160" s="187">
        <v>827</v>
      </c>
      <c r="S160" s="187">
        <v>676</v>
      </c>
      <c r="T160" s="187">
        <v>516</v>
      </c>
      <c r="U160" s="187">
        <v>350</v>
      </c>
      <c r="V160" s="187">
        <v>214</v>
      </c>
    </row>
    <row r="161" spans="1:22">
      <c r="A161" s="169" t="s">
        <v>154</v>
      </c>
      <c r="B161" s="165">
        <v>71093</v>
      </c>
      <c r="C161" s="62"/>
      <c r="D161" s="187">
        <v>3122</v>
      </c>
      <c r="E161" s="187">
        <v>3737</v>
      </c>
      <c r="F161" s="187">
        <v>3606</v>
      </c>
      <c r="G161" s="187">
        <v>3635</v>
      </c>
      <c r="H161" s="187">
        <v>3901</v>
      </c>
      <c r="I161" s="187">
        <v>3993</v>
      </c>
      <c r="J161" s="187">
        <v>3923</v>
      </c>
      <c r="K161" s="187">
        <v>3985</v>
      </c>
      <c r="L161" s="187">
        <v>4179</v>
      </c>
      <c r="M161" s="187">
        <v>5118</v>
      </c>
      <c r="N161" s="187">
        <v>5721</v>
      </c>
      <c r="O161" s="187">
        <v>5293</v>
      </c>
      <c r="P161" s="187">
        <v>4826</v>
      </c>
      <c r="Q161" s="187">
        <v>4581</v>
      </c>
      <c r="R161" s="187">
        <v>4117</v>
      </c>
      <c r="S161" s="187">
        <v>3106</v>
      </c>
      <c r="T161" s="187">
        <v>2188</v>
      </c>
      <c r="U161" s="187">
        <v>1326</v>
      </c>
      <c r="V161" s="187">
        <v>736</v>
      </c>
    </row>
    <row r="162" spans="1:22">
      <c r="A162" s="169" t="s">
        <v>149</v>
      </c>
      <c r="B162" s="165">
        <v>175236</v>
      </c>
      <c r="C162" s="62"/>
      <c r="D162" s="187">
        <v>9072</v>
      </c>
      <c r="E162" s="187">
        <v>9963</v>
      </c>
      <c r="F162" s="187">
        <v>9643</v>
      </c>
      <c r="G162" s="187">
        <v>9735</v>
      </c>
      <c r="H162" s="187">
        <v>10117</v>
      </c>
      <c r="I162" s="187">
        <v>11051</v>
      </c>
      <c r="J162" s="187">
        <v>11491</v>
      </c>
      <c r="K162" s="187">
        <v>11495</v>
      </c>
      <c r="L162" s="187">
        <v>11174</v>
      </c>
      <c r="M162" s="187">
        <v>13586</v>
      </c>
      <c r="N162" s="187">
        <v>13801</v>
      </c>
      <c r="O162" s="187">
        <v>12264</v>
      </c>
      <c r="P162" s="187">
        <v>10502</v>
      </c>
      <c r="Q162" s="187">
        <v>9278</v>
      </c>
      <c r="R162" s="187">
        <v>7893</v>
      </c>
      <c r="S162" s="187">
        <v>6074</v>
      </c>
      <c r="T162" s="187">
        <v>4466</v>
      </c>
      <c r="U162" s="187">
        <v>2448</v>
      </c>
      <c r="V162" s="187">
        <v>1183</v>
      </c>
    </row>
    <row r="163" spans="1:22">
      <c r="A163" s="169" t="s">
        <v>125</v>
      </c>
      <c r="B163" s="165">
        <v>10548</v>
      </c>
      <c r="C163" s="62"/>
      <c r="D163" s="187">
        <v>448</v>
      </c>
      <c r="E163" s="187">
        <v>537</v>
      </c>
      <c r="F163" s="187">
        <v>540</v>
      </c>
      <c r="G163" s="187">
        <v>510</v>
      </c>
      <c r="H163" s="187">
        <v>503</v>
      </c>
      <c r="I163" s="187">
        <v>561</v>
      </c>
      <c r="J163" s="187">
        <v>581</v>
      </c>
      <c r="K163" s="187">
        <v>569</v>
      </c>
      <c r="L163" s="187">
        <v>589</v>
      </c>
      <c r="M163" s="187">
        <v>759</v>
      </c>
      <c r="N163" s="187">
        <v>882</v>
      </c>
      <c r="O163" s="187">
        <v>794</v>
      </c>
      <c r="P163" s="187">
        <v>761</v>
      </c>
      <c r="Q163" s="187">
        <v>699</v>
      </c>
      <c r="R163" s="187">
        <v>637</v>
      </c>
      <c r="S163" s="187">
        <v>505</v>
      </c>
      <c r="T163" s="187">
        <v>347</v>
      </c>
      <c r="U163" s="187">
        <v>221</v>
      </c>
      <c r="V163" s="187">
        <v>105</v>
      </c>
    </row>
    <row r="164" spans="1:22">
      <c r="A164" s="169" t="s">
        <v>130</v>
      </c>
      <c r="B164" s="165">
        <v>75452</v>
      </c>
      <c r="C164" s="62"/>
      <c r="D164" s="187">
        <v>3308</v>
      </c>
      <c r="E164" s="187">
        <v>3882</v>
      </c>
      <c r="F164" s="187">
        <v>3746</v>
      </c>
      <c r="G164" s="187">
        <v>3810</v>
      </c>
      <c r="H164" s="187">
        <v>3741</v>
      </c>
      <c r="I164" s="187">
        <v>3928</v>
      </c>
      <c r="J164" s="187">
        <v>4216</v>
      </c>
      <c r="K164" s="187">
        <v>4119</v>
      </c>
      <c r="L164" s="187">
        <v>4299</v>
      </c>
      <c r="M164" s="187">
        <v>5551</v>
      </c>
      <c r="N164" s="187">
        <v>6016</v>
      </c>
      <c r="O164" s="187">
        <v>5521</v>
      </c>
      <c r="P164" s="187">
        <v>5103</v>
      </c>
      <c r="Q164" s="187">
        <v>4987</v>
      </c>
      <c r="R164" s="187">
        <v>4445</v>
      </c>
      <c r="S164" s="187">
        <v>3399</v>
      </c>
      <c r="T164" s="187">
        <v>2569</v>
      </c>
      <c r="U164" s="187">
        <v>1710</v>
      </c>
      <c r="V164" s="187">
        <v>1102</v>
      </c>
    </row>
    <row r="165" spans="1:22">
      <c r="A165" s="169" t="s">
        <v>139</v>
      </c>
      <c r="B165" s="165">
        <v>91209</v>
      </c>
      <c r="C165" s="62"/>
      <c r="D165" s="187">
        <v>4403</v>
      </c>
      <c r="E165" s="187">
        <v>4809</v>
      </c>
      <c r="F165" s="187">
        <v>4590</v>
      </c>
      <c r="G165" s="187">
        <v>4663</v>
      </c>
      <c r="H165" s="187">
        <v>5332</v>
      </c>
      <c r="I165" s="187">
        <v>5819</v>
      </c>
      <c r="J165" s="187">
        <v>5879</v>
      </c>
      <c r="K165" s="187">
        <v>5622</v>
      </c>
      <c r="L165" s="187">
        <v>5367</v>
      </c>
      <c r="M165" s="187">
        <v>6831</v>
      </c>
      <c r="N165" s="187">
        <v>7313</v>
      </c>
      <c r="O165" s="187">
        <v>6867</v>
      </c>
      <c r="P165" s="187">
        <v>5539</v>
      </c>
      <c r="Q165" s="187">
        <v>5209</v>
      </c>
      <c r="R165" s="187">
        <v>4464</v>
      </c>
      <c r="S165" s="187">
        <v>3385</v>
      </c>
      <c r="T165" s="187">
        <v>2720</v>
      </c>
      <c r="U165" s="187">
        <v>1553</v>
      </c>
      <c r="V165" s="187">
        <v>844</v>
      </c>
    </row>
    <row r="166" spans="1:22">
      <c r="A166" s="169" t="s">
        <v>136</v>
      </c>
      <c r="B166" s="165">
        <v>58748</v>
      </c>
      <c r="C166" s="62"/>
      <c r="D166" s="187">
        <v>2603</v>
      </c>
      <c r="E166" s="187">
        <v>2906</v>
      </c>
      <c r="F166" s="187">
        <v>2959</v>
      </c>
      <c r="G166" s="187">
        <v>2909</v>
      </c>
      <c r="H166" s="187">
        <v>2915</v>
      </c>
      <c r="I166" s="187">
        <v>2849</v>
      </c>
      <c r="J166" s="187">
        <v>2877</v>
      </c>
      <c r="K166" s="187">
        <v>2913</v>
      </c>
      <c r="L166" s="187">
        <v>3347</v>
      </c>
      <c r="M166" s="187">
        <v>4377</v>
      </c>
      <c r="N166" s="187">
        <v>4843</v>
      </c>
      <c r="O166" s="187">
        <v>4472</v>
      </c>
      <c r="P166" s="187">
        <v>4114</v>
      </c>
      <c r="Q166" s="187">
        <v>4118</v>
      </c>
      <c r="R166" s="187">
        <v>3760</v>
      </c>
      <c r="S166" s="187">
        <v>2719</v>
      </c>
      <c r="T166" s="187">
        <v>2039</v>
      </c>
      <c r="U166" s="187">
        <v>1276</v>
      </c>
      <c r="V166" s="187">
        <v>752</v>
      </c>
    </row>
    <row r="167" spans="1:22">
      <c r="A167" s="169" t="s">
        <v>135</v>
      </c>
      <c r="B167" s="165">
        <v>11169</v>
      </c>
      <c r="C167" s="62"/>
      <c r="D167" s="187">
        <v>629</v>
      </c>
      <c r="E167" s="187">
        <v>631</v>
      </c>
      <c r="F167" s="187">
        <v>620</v>
      </c>
      <c r="G167" s="187">
        <v>618</v>
      </c>
      <c r="H167" s="187">
        <v>573</v>
      </c>
      <c r="I167" s="187">
        <v>623</v>
      </c>
      <c r="J167" s="187">
        <v>643</v>
      </c>
      <c r="K167" s="187">
        <v>649</v>
      </c>
      <c r="L167" s="187">
        <v>716</v>
      </c>
      <c r="M167" s="187">
        <v>813</v>
      </c>
      <c r="N167" s="187">
        <v>823</v>
      </c>
      <c r="O167" s="187">
        <v>786</v>
      </c>
      <c r="P167" s="187">
        <v>743</v>
      </c>
      <c r="Q167" s="187">
        <v>677</v>
      </c>
      <c r="R167" s="187">
        <v>583</v>
      </c>
      <c r="S167" s="187">
        <v>440</v>
      </c>
      <c r="T167" s="187">
        <v>310</v>
      </c>
      <c r="U167" s="187">
        <v>180</v>
      </c>
      <c r="V167" s="187">
        <v>112</v>
      </c>
    </row>
    <row r="168" spans="1:22">
      <c r="A168" s="169" t="s">
        <v>150</v>
      </c>
      <c r="B168" s="165">
        <v>58488</v>
      </c>
      <c r="C168" s="62"/>
      <c r="D168" s="187">
        <v>2474</v>
      </c>
      <c r="E168" s="187">
        <v>2839</v>
      </c>
      <c r="F168" s="187">
        <v>2788</v>
      </c>
      <c r="G168" s="187">
        <v>2785</v>
      </c>
      <c r="H168" s="187">
        <v>2947</v>
      </c>
      <c r="I168" s="187">
        <v>3052</v>
      </c>
      <c r="J168" s="187">
        <v>3049</v>
      </c>
      <c r="K168" s="187">
        <v>3092</v>
      </c>
      <c r="L168" s="187">
        <v>3230</v>
      </c>
      <c r="M168" s="187">
        <v>4147</v>
      </c>
      <c r="N168" s="187">
        <v>4535</v>
      </c>
      <c r="O168" s="187">
        <v>4502</v>
      </c>
      <c r="P168" s="187">
        <v>4171</v>
      </c>
      <c r="Q168" s="187">
        <v>3999</v>
      </c>
      <c r="R168" s="187">
        <v>3751</v>
      </c>
      <c r="S168" s="187">
        <v>2804</v>
      </c>
      <c r="T168" s="187">
        <v>2147</v>
      </c>
      <c r="U168" s="187">
        <v>1358</v>
      </c>
      <c r="V168" s="187">
        <v>818</v>
      </c>
    </row>
    <row r="169" spans="1:22">
      <c r="A169" s="169" t="s">
        <v>151</v>
      </c>
      <c r="B169" s="165">
        <v>167023</v>
      </c>
      <c r="C169" s="62"/>
      <c r="D169" s="187">
        <v>8207</v>
      </c>
      <c r="E169" s="187">
        <v>8978</v>
      </c>
      <c r="F169" s="187">
        <v>8700</v>
      </c>
      <c r="G169" s="187">
        <v>8614</v>
      </c>
      <c r="H169" s="187">
        <v>9181</v>
      </c>
      <c r="I169" s="187">
        <v>9853</v>
      </c>
      <c r="J169" s="187">
        <v>10181</v>
      </c>
      <c r="K169" s="187">
        <v>10658</v>
      </c>
      <c r="L169" s="187">
        <v>10200</v>
      </c>
      <c r="M169" s="187">
        <v>12534</v>
      </c>
      <c r="N169" s="187">
        <v>13298</v>
      </c>
      <c r="O169" s="187">
        <v>12434</v>
      </c>
      <c r="P169" s="187">
        <v>10823</v>
      </c>
      <c r="Q169" s="187">
        <v>9562</v>
      </c>
      <c r="R169" s="187">
        <v>8111</v>
      </c>
      <c r="S169" s="187">
        <v>6332</v>
      </c>
      <c r="T169" s="187">
        <v>4825</v>
      </c>
      <c r="U169" s="187">
        <v>2996</v>
      </c>
      <c r="V169" s="187">
        <v>1536</v>
      </c>
    </row>
    <row r="170" spans="1:22">
      <c r="A170" s="169" t="s">
        <v>131</v>
      </c>
      <c r="B170" s="165">
        <v>47847</v>
      </c>
      <c r="C170" s="62"/>
      <c r="D170" s="187">
        <v>2066</v>
      </c>
      <c r="E170" s="187">
        <v>2359</v>
      </c>
      <c r="F170" s="187">
        <v>2524</v>
      </c>
      <c r="G170" s="187">
        <v>2897</v>
      </c>
      <c r="H170" s="187">
        <v>3876</v>
      </c>
      <c r="I170" s="187">
        <v>2901</v>
      </c>
      <c r="J170" s="187">
        <v>2637</v>
      </c>
      <c r="K170" s="187">
        <v>2727</v>
      </c>
      <c r="L170" s="187">
        <v>2887</v>
      </c>
      <c r="M170" s="187">
        <v>3609</v>
      </c>
      <c r="N170" s="187">
        <v>3718</v>
      </c>
      <c r="O170" s="187">
        <v>3237</v>
      </c>
      <c r="P170" s="187">
        <v>2830</v>
      </c>
      <c r="Q170" s="187">
        <v>2612</v>
      </c>
      <c r="R170" s="187">
        <v>2428</v>
      </c>
      <c r="S170" s="187">
        <v>1816</v>
      </c>
      <c r="T170" s="187">
        <v>1389</v>
      </c>
      <c r="U170" s="187">
        <v>832</v>
      </c>
      <c r="V170" s="187">
        <v>502</v>
      </c>
    </row>
    <row r="171" spans="1:22">
      <c r="A171" s="169" t="s">
        <v>156</v>
      </c>
      <c r="B171" s="165">
        <v>47883</v>
      </c>
      <c r="C171" s="62"/>
      <c r="D171" s="187">
        <v>2384</v>
      </c>
      <c r="E171" s="187">
        <v>2601</v>
      </c>
      <c r="F171" s="187">
        <v>2420</v>
      </c>
      <c r="G171" s="187">
        <v>2467</v>
      </c>
      <c r="H171" s="187">
        <v>2776</v>
      </c>
      <c r="I171" s="187">
        <v>3056</v>
      </c>
      <c r="J171" s="187">
        <v>3085</v>
      </c>
      <c r="K171" s="187">
        <v>2956</v>
      </c>
      <c r="L171" s="187">
        <v>2721</v>
      </c>
      <c r="M171" s="187">
        <v>3439</v>
      </c>
      <c r="N171" s="187">
        <v>3940</v>
      </c>
      <c r="O171" s="187">
        <v>3638</v>
      </c>
      <c r="P171" s="187">
        <v>3115</v>
      </c>
      <c r="Q171" s="187">
        <v>2730</v>
      </c>
      <c r="R171" s="187">
        <v>2193</v>
      </c>
      <c r="S171" s="187">
        <v>1719</v>
      </c>
      <c r="T171" s="187">
        <v>1329</v>
      </c>
      <c r="U171" s="187">
        <v>863</v>
      </c>
      <c r="V171" s="187">
        <v>451</v>
      </c>
    </row>
    <row r="172" spans="1:22">
      <c r="A172" s="169" t="s">
        <v>138</v>
      </c>
      <c r="B172" s="165">
        <v>91551</v>
      </c>
      <c r="C172" s="62"/>
      <c r="D172" s="187">
        <v>5017</v>
      </c>
      <c r="E172" s="187">
        <v>5530</v>
      </c>
      <c r="F172" s="187">
        <v>5314</v>
      </c>
      <c r="G172" s="187">
        <v>5133</v>
      </c>
      <c r="H172" s="187">
        <v>5225</v>
      </c>
      <c r="I172" s="187">
        <v>5631</v>
      </c>
      <c r="J172" s="187">
        <v>6170</v>
      </c>
      <c r="K172" s="187">
        <v>6042</v>
      </c>
      <c r="L172" s="187">
        <v>6096</v>
      </c>
      <c r="M172" s="187">
        <v>7417</v>
      </c>
      <c r="N172" s="187">
        <v>7211</v>
      </c>
      <c r="O172" s="187">
        <v>6235</v>
      </c>
      <c r="P172" s="187">
        <v>5127</v>
      </c>
      <c r="Q172" s="187">
        <v>4787</v>
      </c>
      <c r="R172" s="187">
        <v>4110</v>
      </c>
      <c r="S172" s="187">
        <v>2911</v>
      </c>
      <c r="T172" s="187">
        <v>1963</v>
      </c>
      <c r="U172" s="187">
        <v>1096</v>
      </c>
      <c r="V172" s="187">
        <v>536</v>
      </c>
    </row>
    <row r="173" spans="1:22">
      <c r="A173" s="57" t="s">
        <v>235</v>
      </c>
      <c r="B173" s="58"/>
      <c r="C173" s="58"/>
      <c r="D173" s="299" t="s">
        <v>177</v>
      </c>
      <c r="E173" s="299"/>
      <c r="F173" s="299"/>
      <c r="G173" s="299"/>
      <c r="H173" s="299"/>
      <c r="I173" s="299"/>
      <c r="J173" s="299"/>
      <c r="K173" s="299"/>
      <c r="L173" s="299"/>
      <c r="M173" s="299"/>
      <c r="N173" s="299"/>
      <c r="O173" s="299"/>
      <c r="P173" s="299"/>
      <c r="Q173" s="299"/>
      <c r="R173" s="299"/>
      <c r="S173" s="299"/>
      <c r="T173" s="299"/>
      <c r="U173" s="299"/>
      <c r="V173" s="299"/>
    </row>
    <row r="174" spans="1:22">
      <c r="A174" s="59" t="s">
        <v>178</v>
      </c>
      <c r="B174" s="144" t="s">
        <v>179</v>
      </c>
      <c r="C174" s="144"/>
      <c r="D174" s="144" t="s">
        <v>180</v>
      </c>
      <c r="E174" s="144" t="s">
        <v>181</v>
      </c>
      <c r="F174" s="144" t="s">
        <v>182</v>
      </c>
      <c r="G174" s="144" t="s">
        <v>183</v>
      </c>
      <c r="H174" s="144" t="s">
        <v>184</v>
      </c>
      <c r="I174" s="144" t="s">
        <v>185</v>
      </c>
      <c r="J174" s="144" t="s">
        <v>186</v>
      </c>
      <c r="K174" s="144" t="s">
        <v>187</v>
      </c>
      <c r="L174" s="144" t="s">
        <v>188</v>
      </c>
      <c r="M174" s="144" t="s">
        <v>189</v>
      </c>
      <c r="N174" s="144" t="s">
        <v>190</v>
      </c>
      <c r="O174" s="144" t="s">
        <v>191</v>
      </c>
      <c r="P174" s="144" t="s">
        <v>192</v>
      </c>
      <c r="Q174" s="144" t="s">
        <v>193</v>
      </c>
      <c r="R174" s="144" t="s">
        <v>194</v>
      </c>
      <c r="S174" s="144" t="s">
        <v>195</v>
      </c>
      <c r="T174" s="144" t="s">
        <v>196</v>
      </c>
      <c r="U174" s="144" t="s">
        <v>197</v>
      </c>
      <c r="V174" s="144" t="s">
        <v>198</v>
      </c>
    </row>
    <row r="175" spans="1:22">
      <c r="A175" s="169" t="s">
        <v>132</v>
      </c>
      <c r="B175" s="165">
        <v>110434</v>
      </c>
      <c r="C175" s="63"/>
      <c r="D175" s="187">
        <v>5946</v>
      </c>
      <c r="E175" s="187">
        <v>5647</v>
      </c>
      <c r="F175" s="187">
        <v>4756</v>
      </c>
      <c r="G175" s="187">
        <v>5180</v>
      </c>
      <c r="H175" s="187">
        <v>8479</v>
      </c>
      <c r="I175" s="187">
        <v>9952</v>
      </c>
      <c r="J175" s="187">
        <v>9756</v>
      </c>
      <c r="K175" s="187">
        <v>8552</v>
      </c>
      <c r="L175" s="187">
        <v>7264</v>
      </c>
      <c r="M175" s="187">
        <v>7360</v>
      </c>
      <c r="N175" s="187">
        <v>7903</v>
      </c>
      <c r="O175" s="187">
        <v>7362</v>
      </c>
      <c r="P175" s="187">
        <v>6416</v>
      </c>
      <c r="Q175" s="187">
        <v>5424</v>
      </c>
      <c r="R175" s="187">
        <v>4042</v>
      </c>
      <c r="S175" s="187">
        <v>2805</v>
      </c>
      <c r="T175" s="187">
        <v>2025</v>
      </c>
      <c r="U175" s="187">
        <v>1093</v>
      </c>
      <c r="V175" s="187">
        <v>472</v>
      </c>
    </row>
    <row r="176" spans="1:22">
      <c r="A176" s="169" t="s">
        <v>142</v>
      </c>
      <c r="B176" s="165">
        <v>129678</v>
      </c>
      <c r="C176" s="63"/>
      <c r="D176" s="187">
        <v>7407</v>
      </c>
      <c r="E176" s="187">
        <v>8067</v>
      </c>
      <c r="F176" s="187">
        <v>7567</v>
      </c>
      <c r="G176" s="187">
        <v>7339</v>
      </c>
      <c r="H176" s="187">
        <v>7072</v>
      </c>
      <c r="I176" s="187">
        <v>7381</v>
      </c>
      <c r="J176" s="187">
        <v>7674</v>
      </c>
      <c r="K176" s="187">
        <v>8153</v>
      </c>
      <c r="L176" s="187">
        <v>8272</v>
      </c>
      <c r="M176" s="187">
        <v>9563</v>
      </c>
      <c r="N176" s="187">
        <v>10312</v>
      </c>
      <c r="O176" s="187">
        <v>9508</v>
      </c>
      <c r="P176" s="187">
        <v>8457</v>
      </c>
      <c r="Q176" s="187">
        <v>7903</v>
      </c>
      <c r="R176" s="187">
        <v>6208</v>
      </c>
      <c r="S176" s="187">
        <v>4116</v>
      </c>
      <c r="T176" s="187">
        <v>2738</v>
      </c>
      <c r="U176" s="187">
        <v>1375</v>
      </c>
      <c r="V176" s="187">
        <v>566</v>
      </c>
    </row>
    <row r="177" spans="1:22">
      <c r="A177" s="169" t="s">
        <v>144</v>
      </c>
      <c r="B177" s="165">
        <v>57061</v>
      </c>
      <c r="C177" s="63"/>
      <c r="D177" s="187">
        <v>2956</v>
      </c>
      <c r="E177" s="187">
        <v>3083</v>
      </c>
      <c r="F177" s="187">
        <v>3117</v>
      </c>
      <c r="G177" s="187">
        <v>3246</v>
      </c>
      <c r="H177" s="187">
        <v>3284</v>
      </c>
      <c r="I177" s="187">
        <v>3246</v>
      </c>
      <c r="J177" s="187">
        <v>3238</v>
      </c>
      <c r="K177" s="187">
        <v>3188</v>
      </c>
      <c r="L177" s="187">
        <v>3203</v>
      </c>
      <c r="M177" s="187">
        <v>4040</v>
      </c>
      <c r="N177" s="187">
        <v>4452</v>
      </c>
      <c r="O177" s="187">
        <v>4249</v>
      </c>
      <c r="P177" s="187">
        <v>3834</v>
      </c>
      <c r="Q177" s="187">
        <v>3819</v>
      </c>
      <c r="R177" s="187">
        <v>3270</v>
      </c>
      <c r="S177" s="187">
        <v>2178</v>
      </c>
      <c r="T177" s="187">
        <v>1505</v>
      </c>
      <c r="U177" s="187">
        <v>862</v>
      </c>
      <c r="V177" s="187">
        <v>291</v>
      </c>
    </row>
    <row r="178" spans="1:22">
      <c r="A178" s="169" t="s">
        <v>148</v>
      </c>
      <c r="B178" s="165">
        <v>43289</v>
      </c>
      <c r="C178" s="63"/>
      <c r="D178" s="187">
        <v>1908</v>
      </c>
      <c r="E178" s="187">
        <v>2161</v>
      </c>
      <c r="F178" s="187">
        <v>2198</v>
      </c>
      <c r="G178" s="187">
        <v>2288</v>
      </c>
      <c r="H178" s="187">
        <v>2440</v>
      </c>
      <c r="I178" s="187">
        <v>2485</v>
      </c>
      <c r="J178" s="187">
        <v>2318</v>
      </c>
      <c r="K178" s="187">
        <v>2244</v>
      </c>
      <c r="L178" s="187">
        <v>2277</v>
      </c>
      <c r="M178" s="187">
        <v>2999</v>
      </c>
      <c r="N178" s="187">
        <v>3537</v>
      </c>
      <c r="O178" s="187">
        <v>3403</v>
      </c>
      <c r="P178" s="187">
        <v>3247</v>
      </c>
      <c r="Q178" s="187">
        <v>3214</v>
      </c>
      <c r="R178" s="187">
        <v>2760</v>
      </c>
      <c r="S178" s="187">
        <v>1834</v>
      </c>
      <c r="T178" s="187">
        <v>1142</v>
      </c>
      <c r="U178" s="187">
        <v>599</v>
      </c>
      <c r="V178" s="187">
        <v>235</v>
      </c>
    </row>
    <row r="179" spans="1:22">
      <c r="A179" s="169" t="s">
        <v>127</v>
      </c>
      <c r="B179" s="165">
        <v>242864</v>
      </c>
      <c r="C179" s="63"/>
      <c r="D179" s="187">
        <v>13331</v>
      </c>
      <c r="E179" s="187">
        <v>12954</v>
      </c>
      <c r="F179" s="187">
        <v>11141</v>
      </c>
      <c r="G179" s="187">
        <v>12015</v>
      </c>
      <c r="H179" s="187">
        <v>19584</v>
      </c>
      <c r="I179" s="187">
        <v>21818</v>
      </c>
      <c r="J179" s="187">
        <v>21119</v>
      </c>
      <c r="K179" s="187">
        <v>18977</v>
      </c>
      <c r="L179" s="187">
        <v>16617</v>
      </c>
      <c r="M179" s="187">
        <v>16799</v>
      </c>
      <c r="N179" s="187">
        <v>17302</v>
      </c>
      <c r="O179" s="187">
        <v>15109</v>
      </c>
      <c r="P179" s="187">
        <v>12420</v>
      </c>
      <c r="Q179" s="187">
        <v>11027</v>
      </c>
      <c r="R179" s="187">
        <v>8688</v>
      </c>
      <c r="S179" s="187">
        <v>5876</v>
      </c>
      <c r="T179" s="187">
        <v>4509</v>
      </c>
      <c r="U179" s="187">
        <v>2493</v>
      </c>
      <c r="V179" s="187">
        <v>1085</v>
      </c>
    </row>
    <row r="180" spans="1:22">
      <c r="A180" s="169" t="s">
        <v>153</v>
      </c>
      <c r="B180" s="165">
        <v>25848</v>
      </c>
      <c r="C180" s="63"/>
      <c r="D180" s="187">
        <v>1439</v>
      </c>
      <c r="E180" s="187">
        <v>1546</v>
      </c>
      <c r="F180" s="187">
        <v>1472</v>
      </c>
      <c r="G180" s="187">
        <v>1512</v>
      </c>
      <c r="H180" s="187">
        <v>1523</v>
      </c>
      <c r="I180" s="187">
        <v>1587</v>
      </c>
      <c r="J180" s="187">
        <v>1573</v>
      </c>
      <c r="K180" s="187">
        <v>1535</v>
      </c>
      <c r="L180" s="187">
        <v>1537</v>
      </c>
      <c r="M180" s="187">
        <v>1986</v>
      </c>
      <c r="N180" s="187">
        <v>2140</v>
      </c>
      <c r="O180" s="187">
        <v>1862</v>
      </c>
      <c r="P180" s="187">
        <v>1627</v>
      </c>
      <c r="Q180" s="187">
        <v>1583</v>
      </c>
      <c r="R180" s="187">
        <v>1263</v>
      </c>
      <c r="S180" s="187">
        <v>805</v>
      </c>
      <c r="T180" s="187">
        <v>511</v>
      </c>
      <c r="U180" s="187">
        <v>262</v>
      </c>
      <c r="V180" s="187">
        <v>85</v>
      </c>
    </row>
    <row r="181" spans="1:22">
      <c r="A181" s="169" t="s">
        <v>147</v>
      </c>
      <c r="B181" s="165">
        <v>73499</v>
      </c>
      <c r="C181" s="63"/>
      <c r="D181" s="187">
        <v>3406</v>
      </c>
      <c r="E181" s="187">
        <v>3851</v>
      </c>
      <c r="F181" s="187">
        <v>3946</v>
      </c>
      <c r="G181" s="187">
        <v>3853</v>
      </c>
      <c r="H181" s="187">
        <v>4043</v>
      </c>
      <c r="I181" s="187">
        <v>4139</v>
      </c>
      <c r="J181" s="187">
        <v>3855</v>
      </c>
      <c r="K181" s="187">
        <v>3570</v>
      </c>
      <c r="L181" s="187">
        <v>3735</v>
      </c>
      <c r="M181" s="187">
        <v>5105</v>
      </c>
      <c r="N181" s="187">
        <v>5988</v>
      </c>
      <c r="O181" s="187">
        <v>5708</v>
      </c>
      <c r="P181" s="187">
        <v>5260</v>
      </c>
      <c r="Q181" s="187">
        <v>5376</v>
      </c>
      <c r="R181" s="187">
        <v>4547</v>
      </c>
      <c r="S181" s="187">
        <v>3313</v>
      </c>
      <c r="T181" s="187">
        <v>2270</v>
      </c>
      <c r="U181" s="187">
        <v>1095</v>
      </c>
      <c r="V181" s="187">
        <v>439</v>
      </c>
    </row>
    <row r="182" spans="1:22">
      <c r="A182" s="169" t="s">
        <v>145</v>
      </c>
      <c r="B182" s="165">
        <v>73315</v>
      </c>
      <c r="C182" s="63"/>
      <c r="D182" s="187">
        <v>3986</v>
      </c>
      <c r="E182" s="187">
        <v>4258</v>
      </c>
      <c r="F182" s="187">
        <v>3760</v>
      </c>
      <c r="G182" s="187">
        <v>3938</v>
      </c>
      <c r="H182" s="187">
        <v>5959</v>
      </c>
      <c r="I182" s="187">
        <v>6024</v>
      </c>
      <c r="J182" s="187">
        <v>5660</v>
      </c>
      <c r="K182" s="187">
        <v>4839</v>
      </c>
      <c r="L182" s="187">
        <v>4210</v>
      </c>
      <c r="M182" s="187">
        <v>4854</v>
      </c>
      <c r="N182" s="187">
        <v>5271</v>
      </c>
      <c r="O182" s="187">
        <v>4990</v>
      </c>
      <c r="P182" s="187">
        <v>4142</v>
      </c>
      <c r="Q182" s="187">
        <v>3621</v>
      </c>
      <c r="R182" s="187">
        <v>3020</v>
      </c>
      <c r="S182" s="187">
        <v>2148</v>
      </c>
      <c r="T182" s="187">
        <v>1477</v>
      </c>
      <c r="U182" s="187">
        <v>832</v>
      </c>
      <c r="V182" s="187">
        <v>326</v>
      </c>
    </row>
    <row r="183" spans="1:22">
      <c r="A183" s="169" t="s">
        <v>146</v>
      </c>
      <c r="B183" s="165">
        <v>60367</v>
      </c>
      <c r="C183" s="63"/>
      <c r="D183" s="187">
        <v>3321</v>
      </c>
      <c r="E183" s="187">
        <v>3574</v>
      </c>
      <c r="F183" s="187">
        <v>3357</v>
      </c>
      <c r="G183" s="187">
        <v>3287</v>
      </c>
      <c r="H183" s="187">
        <v>3655</v>
      </c>
      <c r="I183" s="187">
        <v>3853</v>
      </c>
      <c r="J183" s="187">
        <v>3585</v>
      </c>
      <c r="K183" s="187">
        <v>3498</v>
      </c>
      <c r="L183" s="187">
        <v>3606</v>
      </c>
      <c r="M183" s="187">
        <v>4578</v>
      </c>
      <c r="N183" s="187">
        <v>4948</v>
      </c>
      <c r="O183" s="187">
        <v>4405</v>
      </c>
      <c r="P183" s="187">
        <v>3840</v>
      </c>
      <c r="Q183" s="187">
        <v>3616</v>
      </c>
      <c r="R183" s="187">
        <v>3055</v>
      </c>
      <c r="S183" s="187">
        <v>2027</v>
      </c>
      <c r="T183" s="187">
        <v>1321</v>
      </c>
      <c r="U183" s="187">
        <v>609</v>
      </c>
      <c r="V183" s="187">
        <v>232</v>
      </c>
    </row>
    <row r="184" spans="1:22">
      <c r="A184" s="169" t="s">
        <v>152</v>
      </c>
      <c r="B184" s="165">
        <v>54111</v>
      </c>
      <c r="C184" s="63"/>
      <c r="D184" s="187">
        <v>2778</v>
      </c>
      <c r="E184" s="187">
        <v>3119</v>
      </c>
      <c r="F184" s="187">
        <v>2977</v>
      </c>
      <c r="G184" s="187">
        <v>3152</v>
      </c>
      <c r="H184" s="187">
        <v>3275</v>
      </c>
      <c r="I184" s="187">
        <v>3246</v>
      </c>
      <c r="J184" s="187">
        <v>3062</v>
      </c>
      <c r="K184" s="187">
        <v>3185</v>
      </c>
      <c r="L184" s="187">
        <v>3180</v>
      </c>
      <c r="M184" s="187">
        <v>3752</v>
      </c>
      <c r="N184" s="187">
        <v>4301</v>
      </c>
      <c r="O184" s="187">
        <v>4029</v>
      </c>
      <c r="P184" s="187">
        <v>3581</v>
      </c>
      <c r="Q184" s="187">
        <v>3169</v>
      </c>
      <c r="R184" s="187">
        <v>2739</v>
      </c>
      <c r="S184" s="187">
        <v>1940</v>
      </c>
      <c r="T184" s="187">
        <v>1513</v>
      </c>
      <c r="U184" s="187">
        <v>803</v>
      </c>
      <c r="V184" s="187">
        <v>310</v>
      </c>
    </row>
    <row r="185" spans="1:22">
      <c r="A185" s="169" t="s">
        <v>133</v>
      </c>
      <c r="B185" s="165">
        <v>50039</v>
      </c>
      <c r="C185" s="63"/>
      <c r="D185" s="187">
        <v>2815</v>
      </c>
      <c r="E185" s="187">
        <v>3232</v>
      </c>
      <c r="F185" s="187">
        <v>3040</v>
      </c>
      <c r="G185" s="187">
        <v>2802</v>
      </c>
      <c r="H185" s="187">
        <v>2919</v>
      </c>
      <c r="I185" s="187">
        <v>2847</v>
      </c>
      <c r="J185" s="187">
        <v>2732</v>
      </c>
      <c r="K185" s="187">
        <v>2790</v>
      </c>
      <c r="L185" s="187">
        <v>3053</v>
      </c>
      <c r="M185" s="187">
        <v>3691</v>
      </c>
      <c r="N185" s="187">
        <v>4103</v>
      </c>
      <c r="O185" s="187">
        <v>3749</v>
      </c>
      <c r="P185" s="187">
        <v>3228</v>
      </c>
      <c r="Q185" s="187">
        <v>2790</v>
      </c>
      <c r="R185" s="187">
        <v>2484</v>
      </c>
      <c r="S185" s="187">
        <v>1721</v>
      </c>
      <c r="T185" s="187">
        <v>1149</v>
      </c>
      <c r="U185" s="187">
        <v>641</v>
      </c>
      <c r="V185" s="187">
        <v>253</v>
      </c>
    </row>
    <row r="186" spans="1:22">
      <c r="A186" s="169" t="s">
        <v>140</v>
      </c>
      <c r="B186" s="165">
        <v>45988</v>
      </c>
      <c r="C186" s="63"/>
      <c r="D186" s="187">
        <v>2622</v>
      </c>
      <c r="E186" s="187">
        <v>3063</v>
      </c>
      <c r="F186" s="187">
        <v>2971</v>
      </c>
      <c r="G186" s="187">
        <v>2983</v>
      </c>
      <c r="H186" s="187">
        <v>2785</v>
      </c>
      <c r="I186" s="187">
        <v>2585</v>
      </c>
      <c r="J186" s="187">
        <v>2411</v>
      </c>
      <c r="K186" s="187">
        <v>2753</v>
      </c>
      <c r="L186" s="187">
        <v>2809</v>
      </c>
      <c r="M186" s="187">
        <v>3246</v>
      </c>
      <c r="N186" s="187">
        <v>3548</v>
      </c>
      <c r="O186" s="187">
        <v>3367</v>
      </c>
      <c r="P186" s="187">
        <v>2893</v>
      </c>
      <c r="Q186" s="187">
        <v>2495</v>
      </c>
      <c r="R186" s="187">
        <v>2030</v>
      </c>
      <c r="S186" s="187">
        <v>1477</v>
      </c>
      <c r="T186" s="187">
        <v>1108</v>
      </c>
      <c r="U186" s="187">
        <v>585</v>
      </c>
      <c r="V186" s="187">
        <v>257</v>
      </c>
    </row>
    <row r="187" spans="1:22">
      <c r="A187" s="169" t="s">
        <v>137</v>
      </c>
      <c r="B187" s="165">
        <v>78038</v>
      </c>
      <c r="C187" s="62"/>
      <c r="D187" s="187">
        <v>4283</v>
      </c>
      <c r="E187" s="187">
        <v>4798</v>
      </c>
      <c r="F187" s="187">
        <v>4504</v>
      </c>
      <c r="G187" s="187">
        <v>4352</v>
      </c>
      <c r="H187" s="187">
        <v>4634</v>
      </c>
      <c r="I187" s="187">
        <v>4747</v>
      </c>
      <c r="J187" s="187">
        <v>4764</v>
      </c>
      <c r="K187" s="187">
        <v>5017</v>
      </c>
      <c r="L187" s="187">
        <v>5201</v>
      </c>
      <c r="M187" s="187">
        <v>6106</v>
      </c>
      <c r="N187" s="187">
        <v>6397</v>
      </c>
      <c r="O187" s="187">
        <v>5670</v>
      </c>
      <c r="P187" s="187">
        <v>4560</v>
      </c>
      <c r="Q187" s="187">
        <v>4347</v>
      </c>
      <c r="R187" s="187">
        <v>3620</v>
      </c>
      <c r="S187" s="187">
        <v>2335</v>
      </c>
      <c r="T187" s="187">
        <v>1665</v>
      </c>
      <c r="U187" s="187">
        <v>731</v>
      </c>
      <c r="V187" s="187">
        <v>307</v>
      </c>
    </row>
    <row r="188" spans="1:22">
      <c r="A188" s="169" t="s">
        <v>141</v>
      </c>
      <c r="B188" s="165">
        <v>176816</v>
      </c>
      <c r="C188" s="62"/>
      <c r="D188" s="187">
        <v>9886</v>
      </c>
      <c r="E188" s="187">
        <v>11063</v>
      </c>
      <c r="F188" s="187">
        <v>10232</v>
      </c>
      <c r="G188" s="187">
        <v>10372</v>
      </c>
      <c r="H188" s="187">
        <v>11385</v>
      </c>
      <c r="I188" s="187">
        <v>10783</v>
      </c>
      <c r="J188" s="187">
        <v>10433</v>
      </c>
      <c r="K188" s="187">
        <v>10315</v>
      </c>
      <c r="L188" s="187">
        <v>10170</v>
      </c>
      <c r="M188" s="187">
        <v>12346</v>
      </c>
      <c r="N188" s="187">
        <v>13609</v>
      </c>
      <c r="O188" s="187">
        <v>12733</v>
      </c>
      <c r="P188" s="187">
        <v>11058</v>
      </c>
      <c r="Q188" s="187">
        <v>10508</v>
      </c>
      <c r="R188" s="187">
        <v>9163</v>
      </c>
      <c r="S188" s="187">
        <v>5985</v>
      </c>
      <c r="T188" s="187">
        <v>3971</v>
      </c>
      <c r="U188" s="187">
        <v>1953</v>
      </c>
      <c r="V188" s="187">
        <v>851</v>
      </c>
    </row>
    <row r="189" spans="1:22">
      <c r="A189" s="169" t="s">
        <v>143</v>
      </c>
      <c r="B189" s="165">
        <v>309991</v>
      </c>
      <c r="C189" s="62"/>
      <c r="D189" s="187">
        <v>17461</v>
      </c>
      <c r="E189" s="187">
        <v>17057</v>
      </c>
      <c r="F189" s="187">
        <v>15085</v>
      </c>
      <c r="G189" s="187">
        <v>16171</v>
      </c>
      <c r="H189" s="187">
        <v>24968</v>
      </c>
      <c r="I189" s="187">
        <v>29359</v>
      </c>
      <c r="J189" s="187">
        <v>27932</v>
      </c>
      <c r="K189" s="187">
        <v>23877</v>
      </c>
      <c r="L189" s="187">
        <v>19824</v>
      </c>
      <c r="M189" s="187">
        <v>21851</v>
      </c>
      <c r="N189" s="187">
        <v>23370</v>
      </c>
      <c r="O189" s="187">
        <v>21030</v>
      </c>
      <c r="P189" s="187">
        <v>16502</v>
      </c>
      <c r="Q189" s="187">
        <v>12558</v>
      </c>
      <c r="R189" s="187">
        <v>9299</v>
      </c>
      <c r="S189" s="187">
        <v>6338</v>
      </c>
      <c r="T189" s="187">
        <v>4293</v>
      </c>
      <c r="U189" s="187">
        <v>2137</v>
      </c>
      <c r="V189" s="187">
        <v>879</v>
      </c>
    </row>
    <row r="190" spans="1:22">
      <c r="A190" s="169" t="s">
        <v>134</v>
      </c>
      <c r="B190" s="165">
        <v>114476</v>
      </c>
      <c r="C190" s="62"/>
      <c r="D190" s="187">
        <v>5799</v>
      </c>
      <c r="E190" s="187">
        <v>6555</v>
      </c>
      <c r="F190" s="187">
        <v>6185</v>
      </c>
      <c r="G190" s="187">
        <v>6370</v>
      </c>
      <c r="H190" s="187">
        <v>6233</v>
      </c>
      <c r="I190" s="187">
        <v>6537</v>
      </c>
      <c r="J190" s="187">
        <v>6506</v>
      </c>
      <c r="K190" s="187">
        <v>6605</v>
      </c>
      <c r="L190" s="187">
        <v>6552</v>
      </c>
      <c r="M190" s="187">
        <v>8006</v>
      </c>
      <c r="N190" s="187">
        <v>9321</v>
      </c>
      <c r="O190" s="187">
        <v>8804</v>
      </c>
      <c r="P190" s="187">
        <v>8179</v>
      </c>
      <c r="Q190" s="187">
        <v>7798</v>
      </c>
      <c r="R190" s="187">
        <v>6241</v>
      </c>
      <c r="S190" s="187">
        <v>4063</v>
      </c>
      <c r="T190" s="187">
        <v>2730</v>
      </c>
      <c r="U190" s="187">
        <v>1451</v>
      </c>
      <c r="V190" s="187">
        <v>541</v>
      </c>
    </row>
    <row r="191" spans="1:22">
      <c r="A191" s="169" t="s">
        <v>155</v>
      </c>
      <c r="B191" s="165">
        <v>39205</v>
      </c>
      <c r="C191" s="62"/>
      <c r="D191" s="187">
        <v>1897</v>
      </c>
      <c r="E191" s="187">
        <v>2173</v>
      </c>
      <c r="F191" s="187">
        <v>2162</v>
      </c>
      <c r="G191" s="187">
        <v>2194</v>
      </c>
      <c r="H191" s="187">
        <v>2355</v>
      </c>
      <c r="I191" s="187">
        <v>2529</v>
      </c>
      <c r="J191" s="187">
        <v>2428</v>
      </c>
      <c r="K191" s="187">
        <v>2340</v>
      </c>
      <c r="L191" s="187">
        <v>2273</v>
      </c>
      <c r="M191" s="187">
        <v>2818</v>
      </c>
      <c r="N191" s="187">
        <v>3433</v>
      </c>
      <c r="O191" s="187">
        <v>3169</v>
      </c>
      <c r="P191" s="187">
        <v>2539</v>
      </c>
      <c r="Q191" s="187">
        <v>2277</v>
      </c>
      <c r="R191" s="187">
        <v>1916</v>
      </c>
      <c r="S191" s="187">
        <v>1269</v>
      </c>
      <c r="T191" s="187">
        <v>843</v>
      </c>
      <c r="U191" s="187">
        <v>421</v>
      </c>
      <c r="V191" s="187">
        <v>169</v>
      </c>
    </row>
    <row r="192" spans="1:22">
      <c r="A192" s="169" t="s">
        <v>129</v>
      </c>
      <c r="B192" s="165">
        <v>43548</v>
      </c>
      <c r="C192" s="62"/>
      <c r="D192" s="187">
        <v>2806</v>
      </c>
      <c r="E192" s="187">
        <v>2772</v>
      </c>
      <c r="F192" s="187">
        <v>2534</v>
      </c>
      <c r="G192" s="187">
        <v>2432</v>
      </c>
      <c r="H192" s="187">
        <v>2452</v>
      </c>
      <c r="I192" s="187">
        <v>2825</v>
      </c>
      <c r="J192" s="187">
        <v>2799</v>
      </c>
      <c r="K192" s="187">
        <v>2737</v>
      </c>
      <c r="L192" s="187">
        <v>2616</v>
      </c>
      <c r="M192" s="187">
        <v>3140</v>
      </c>
      <c r="N192" s="187">
        <v>3277</v>
      </c>
      <c r="O192" s="187">
        <v>3087</v>
      </c>
      <c r="P192" s="187">
        <v>2629</v>
      </c>
      <c r="Q192" s="187">
        <v>2490</v>
      </c>
      <c r="R192" s="187">
        <v>2121</v>
      </c>
      <c r="S192" s="187">
        <v>1361</v>
      </c>
      <c r="T192" s="187">
        <v>855</v>
      </c>
      <c r="U192" s="187">
        <v>455</v>
      </c>
      <c r="V192" s="187">
        <v>160</v>
      </c>
    </row>
    <row r="193" spans="1:22">
      <c r="A193" s="169" t="s">
        <v>126</v>
      </c>
      <c r="B193" s="165">
        <v>45469</v>
      </c>
      <c r="C193" s="62"/>
      <c r="D193" s="187">
        <v>2460</v>
      </c>
      <c r="E193" s="187">
        <v>2690</v>
      </c>
      <c r="F193" s="187">
        <v>2482</v>
      </c>
      <c r="G193" s="187">
        <v>2674</v>
      </c>
      <c r="H193" s="187">
        <v>2667</v>
      </c>
      <c r="I193" s="187">
        <v>2768</v>
      </c>
      <c r="J193" s="187">
        <v>2551</v>
      </c>
      <c r="K193" s="187">
        <v>2505</v>
      </c>
      <c r="L193" s="187">
        <v>2570</v>
      </c>
      <c r="M193" s="187">
        <v>3309</v>
      </c>
      <c r="N193" s="187">
        <v>3612</v>
      </c>
      <c r="O193" s="187">
        <v>3384</v>
      </c>
      <c r="P193" s="187">
        <v>3029</v>
      </c>
      <c r="Q193" s="187">
        <v>2825</v>
      </c>
      <c r="R193" s="187">
        <v>2345</v>
      </c>
      <c r="S193" s="187">
        <v>1661</v>
      </c>
      <c r="T193" s="187">
        <v>1140</v>
      </c>
      <c r="U193" s="187">
        <v>585</v>
      </c>
      <c r="V193" s="187">
        <v>212</v>
      </c>
    </row>
    <row r="194" spans="1:22">
      <c r="A194" s="169" t="s">
        <v>128</v>
      </c>
      <c r="B194" s="165">
        <v>12876</v>
      </c>
      <c r="C194" s="62"/>
      <c r="D194" s="187">
        <v>627</v>
      </c>
      <c r="E194" s="187">
        <v>727</v>
      </c>
      <c r="F194" s="187">
        <v>685</v>
      </c>
      <c r="G194" s="187">
        <v>618</v>
      </c>
      <c r="H194" s="187">
        <v>654</v>
      </c>
      <c r="I194" s="187">
        <v>646</v>
      </c>
      <c r="J194" s="187">
        <v>598</v>
      </c>
      <c r="K194" s="187">
        <v>640</v>
      </c>
      <c r="L194" s="187">
        <v>753</v>
      </c>
      <c r="M194" s="187">
        <v>983</v>
      </c>
      <c r="N194" s="187">
        <v>1036</v>
      </c>
      <c r="O194" s="187">
        <v>1051</v>
      </c>
      <c r="P194" s="187">
        <v>941</v>
      </c>
      <c r="Q194" s="187">
        <v>971</v>
      </c>
      <c r="R194" s="187">
        <v>779</v>
      </c>
      <c r="S194" s="187">
        <v>563</v>
      </c>
      <c r="T194" s="187">
        <v>351</v>
      </c>
      <c r="U194" s="187">
        <v>182</v>
      </c>
      <c r="V194" s="187">
        <v>71</v>
      </c>
    </row>
    <row r="195" spans="1:22">
      <c r="A195" s="169" t="s">
        <v>154</v>
      </c>
      <c r="B195" s="165">
        <v>67427</v>
      </c>
      <c r="C195" s="62"/>
      <c r="D195" s="187">
        <v>3368</v>
      </c>
      <c r="E195" s="187">
        <v>3827</v>
      </c>
      <c r="F195" s="187">
        <v>3853</v>
      </c>
      <c r="G195" s="187">
        <v>3759</v>
      </c>
      <c r="H195" s="187">
        <v>4084</v>
      </c>
      <c r="I195" s="187">
        <v>4136</v>
      </c>
      <c r="J195" s="187">
        <v>3833</v>
      </c>
      <c r="K195" s="187">
        <v>3840</v>
      </c>
      <c r="L195" s="187">
        <v>3908</v>
      </c>
      <c r="M195" s="187">
        <v>4895</v>
      </c>
      <c r="N195" s="187">
        <v>5391</v>
      </c>
      <c r="O195" s="187">
        <v>5057</v>
      </c>
      <c r="P195" s="187">
        <v>4427</v>
      </c>
      <c r="Q195" s="187">
        <v>4277</v>
      </c>
      <c r="R195" s="187">
        <v>3665</v>
      </c>
      <c r="S195" s="187">
        <v>2468</v>
      </c>
      <c r="T195" s="187">
        <v>1556</v>
      </c>
      <c r="U195" s="187">
        <v>809</v>
      </c>
      <c r="V195" s="187">
        <v>274</v>
      </c>
    </row>
    <row r="196" spans="1:22">
      <c r="A196" s="169" t="s">
        <v>149</v>
      </c>
      <c r="B196" s="165">
        <v>168796</v>
      </c>
      <c r="C196" s="62"/>
      <c r="D196" s="187">
        <v>9542</v>
      </c>
      <c r="E196" s="187">
        <v>10476</v>
      </c>
      <c r="F196" s="187">
        <v>10241</v>
      </c>
      <c r="G196" s="187">
        <v>10138</v>
      </c>
      <c r="H196" s="187">
        <v>10617</v>
      </c>
      <c r="I196" s="187">
        <v>10876</v>
      </c>
      <c r="J196" s="187">
        <v>10804</v>
      </c>
      <c r="K196" s="187">
        <v>11296</v>
      </c>
      <c r="L196" s="187">
        <v>11066</v>
      </c>
      <c r="M196" s="187">
        <v>13177</v>
      </c>
      <c r="N196" s="187">
        <v>13807</v>
      </c>
      <c r="O196" s="187">
        <v>12033</v>
      </c>
      <c r="P196" s="187">
        <v>9968</v>
      </c>
      <c r="Q196" s="187">
        <v>8656</v>
      </c>
      <c r="R196" s="187">
        <v>6779</v>
      </c>
      <c r="S196" s="187">
        <v>4714</v>
      </c>
      <c r="T196" s="187">
        <v>2814</v>
      </c>
      <c r="U196" s="187">
        <v>1344</v>
      </c>
      <c r="V196" s="187">
        <v>448</v>
      </c>
    </row>
    <row r="197" spans="1:22">
      <c r="A197" s="169" t="s">
        <v>125</v>
      </c>
      <c r="B197" s="165">
        <v>10430</v>
      </c>
      <c r="C197" s="62"/>
      <c r="D197" s="187">
        <v>517</v>
      </c>
      <c r="E197" s="187">
        <v>577</v>
      </c>
      <c r="F197" s="187">
        <v>560</v>
      </c>
      <c r="G197" s="187">
        <v>518</v>
      </c>
      <c r="H197" s="187">
        <v>571</v>
      </c>
      <c r="I197" s="187">
        <v>619</v>
      </c>
      <c r="J197" s="187">
        <v>508</v>
      </c>
      <c r="K197" s="187">
        <v>522</v>
      </c>
      <c r="L197" s="187">
        <v>549</v>
      </c>
      <c r="M197" s="187">
        <v>722</v>
      </c>
      <c r="N197" s="187">
        <v>880</v>
      </c>
      <c r="O197" s="187">
        <v>840</v>
      </c>
      <c r="P197" s="187">
        <v>777</v>
      </c>
      <c r="Q197" s="187">
        <v>695</v>
      </c>
      <c r="R197" s="187">
        <v>639</v>
      </c>
      <c r="S197" s="187">
        <v>468</v>
      </c>
      <c r="T197" s="187">
        <v>270</v>
      </c>
      <c r="U197" s="187">
        <v>146</v>
      </c>
      <c r="V197" s="187">
        <v>52</v>
      </c>
    </row>
    <row r="198" spans="1:22">
      <c r="A198" s="169" t="s">
        <v>130</v>
      </c>
      <c r="B198" s="165">
        <v>72556</v>
      </c>
      <c r="C198" s="62"/>
      <c r="D198" s="187">
        <v>3578</v>
      </c>
      <c r="E198" s="187">
        <v>4077</v>
      </c>
      <c r="F198" s="187">
        <v>3999</v>
      </c>
      <c r="G198" s="187">
        <v>4163</v>
      </c>
      <c r="H198" s="187">
        <v>3855</v>
      </c>
      <c r="I198" s="187">
        <v>4048</v>
      </c>
      <c r="J198" s="187">
        <v>3980</v>
      </c>
      <c r="K198" s="187">
        <v>4105</v>
      </c>
      <c r="L198" s="187">
        <v>4089</v>
      </c>
      <c r="M198" s="187">
        <v>5094</v>
      </c>
      <c r="N198" s="187">
        <v>5915</v>
      </c>
      <c r="O198" s="187">
        <v>5402</v>
      </c>
      <c r="P198" s="187">
        <v>4918</v>
      </c>
      <c r="Q198" s="187">
        <v>4721</v>
      </c>
      <c r="R198" s="187">
        <v>4070</v>
      </c>
      <c r="S198" s="187">
        <v>2876</v>
      </c>
      <c r="T198" s="187">
        <v>2021</v>
      </c>
      <c r="U198" s="187">
        <v>1181</v>
      </c>
      <c r="V198" s="187">
        <v>464</v>
      </c>
    </row>
    <row r="199" spans="1:22">
      <c r="A199" s="169" t="s">
        <v>139</v>
      </c>
      <c r="B199" s="165">
        <v>86464</v>
      </c>
      <c r="C199" s="62"/>
      <c r="D199" s="187">
        <v>4679</v>
      </c>
      <c r="E199" s="187">
        <v>4903</v>
      </c>
      <c r="F199" s="187">
        <v>4653</v>
      </c>
      <c r="G199" s="187">
        <v>4833</v>
      </c>
      <c r="H199" s="187">
        <v>5381</v>
      </c>
      <c r="I199" s="187">
        <v>5791</v>
      </c>
      <c r="J199" s="187">
        <v>5706</v>
      </c>
      <c r="K199" s="187">
        <v>5428</v>
      </c>
      <c r="L199" s="187">
        <v>5252</v>
      </c>
      <c r="M199" s="187">
        <v>6426</v>
      </c>
      <c r="N199" s="187">
        <v>7155</v>
      </c>
      <c r="O199" s="187">
        <v>6603</v>
      </c>
      <c r="P199" s="187">
        <v>5356</v>
      </c>
      <c r="Q199" s="187">
        <v>4683</v>
      </c>
      <c r="R199" s="187">
        <v>3979</v>
      </c>
      <c r="S199" s="187">
        <v>2690</v>
      </c>
      <c r="T199" s="187">
        <v>1749</v>
      </c>
      <c r="U199" s="187">
        <v>910</v>
      </c>
      <c r="V199" s="187">
        <v>287</v>
      </c>
    </row>
    <row r="200" spans="1:22">
      <c r="A200" s="169" t="s">
        <v>136</v>
      </c>
      <c r="B200" s="165">
        <v>55737</v>
      </c>
      <c r="C200" s="62"/>
      <c r="D200" s="187">
        <v>2601</v>
      </c>
      <c r="E200" s="187">
        <v>3025</v>
      </c>
      <c r="F200" s="187">
        <v>3143</v>
      </c>
      <c r="G200" s="187">
        <v>2985</v>
      </c>
      <c r="H200" s="187">
        <v>2948</v>
      </c>
      <c r="I200" s="187">
        <v>2952</v>
      </c>
      <c r="J200" s="187">
        <v>2710</v>
      </c>
      <c r="K200" s="187">
        <v>2833</v>
      </c>
      <c r="L200" s="187">
        <v>2995</v>
      </c>
      <c r="M200" s="187">
        <v>4094</v>
      </c>
      <c r="N200" s="187">
        <v>4590</v>
      </c>
      <c r="O200" s="187">
        <v>4295</v>
      </c>
      <c r="P200" s="187">
        <v>3975</v>
      </c>
      <c r="Q200" s="187">
        <v>3962</v>
      </c>
      <c r="R200" s="187">
        <v>3541</v>
      </c>
      <c r="S200" s="187">
        <v>2322</v>
      </c>
      <c r="T200" s="187">
        <v>1557</v>
      </c>
      <c r="U200" s="187">
        <v>870</v>
      </c>
      <c r="V200" s="187">
        <v>339</v>
      </c>
    </row>
    <row r="201" spans="1:22">
      <c r="A201" s="169" t="s">
        <v>135</v>
      </c>
      <c r="B201" s="165">
        <v>11371</v>
      </c>
      <c r="C201" s="62"/>
      <c r="D201" s="187">
        <v>644</v>
      </c>
      <c r="E201" s="187">
        <v>700</v>
      </c>
      <c r="F201" s="187">
        <v>671</v>
      </c>
      <c r="G201" s="187">
        <v>646</v>
      </c>
      <c r="H201" s="187">
        <v>635</v>
      </c>
      <c r="I201" s="187">
        <v>674</v>
      </c>
      <c r="J201" s="187">
        <v>653</v>
      </c>
      <c r="K201" s="187">
        <v>651</v>
      </c>
      <c r="L201" s="187">
        <v>703</v>
      </c>
      <c r="M201" s="187">
        <v>793</v>
      </c>
      <c r="N201" s="187">
        <v>919</v>
      </c>
      <c r="O201" s="187">
        <v>824</v>
      </c>
      <c r="P201" s="187">
        <v>726</v>
      </c>
      <c r="Q201" s="187">
        <v>728</v>
      </c>
      <c r="R201" s="187">
        <v>591</v>
      </c>
      <c r="S201" s="187">
        <v>404</v>
      </c>
      <c r="T201" s="187">
        <v>246</v>
      </c>
      <c r="U201" s="187">
        <v>116</v>
      </c>
      <c r="V201" s="187">
        <v>47</v>
      </c>
    </row>
    <row r="202" spans="1:22">
      <c r="A202" s="169" t="s">
        <v>150</v>
      </c>
      <c r="B202" s="165">
        <v>55193</v>
      </c>
      <c r="C202" s="62"/>
      <c r="D202" s="187">
        <v>2646</v>
      </c>
      <c r="E202" s="187">
        <v>2939</v>
      </c>
      <c r="F202" s="187">
        <v>2808</v>
      </c>
      <c r="G202" s="187">
        <v>2994</v>
      </c>
      <c r="H202" s="187">
        <v>3010</v>
      </c>
      <c r="I202" s="187">
        <v>3115</v>
      </c>
      <c r="J202" s="187">
        <v>2995</v>
      </c>
      <c r="K202" s="187">
        <v>3039</v>
      </c>
      <c r="L202" s="187">
        <v>3072</v>
      </c>
      <c r="M202" s="187">
        <v>3817</v>
      </c>
      <c r="N202" s="187">
        <v>4398</v>
      </c>
      <c r="O202" s="187">
        <v>4248</v>
      </c>
      <c r="P202" s="187">
        <v>3929</v>
      </c>
      <c r="Q202" s="187">
        <v>3775</v>
      </c>
      <c r="R202" s="187">
        <v>3367</v>
      </c>
      <c r="S202" s="187">
        <v>2261</v>
      </c>
      <c r="T202" s="187">
        <v>1613</v>
      </c>
      <c r="U202" s="187">
        <v>807</v>
      </c>
      <c r="V202" s="187">
        <v>360</v>
      </c>
    </row>
    <row r="203" spans="1:22">
      <c r="A203" s="169" t="s">
        <v>151</v>
      </c>
      <c r="B203" s="165">
        <v>159203</v>
      </c>
      <c r="C203" s="62"/>
      <c r="D203" s="187">
        <v>8812</v>
      </c>
      <c r="E203" s="187">
        <v>9364</v>
      </c>
      <c r="F203" s="187">
        <v>8905</v>
      </c>
      <c r="G203" s="187">
        <v>8963</v>
      </c>
      <c r="H203" s="187">
        <v>9401</v>
      </c>
      <c r="I203" s="187">
        <v>9904</v>
      </c>
      <c r="J203" s="187">
        <v>9763</v>
      </c>
      <c r="K203" s="187">
        <v>10138</v>
      </c>
      <c r="L203" s="187">
        <v>9884</v>
      </c>
      <c r="M203" s="187">
        <v>12265</v>
      </c>
      <c r="N203" s="187">
        <v>12889</v>
      </c>
      <c r="O203" s="187">
        <v>12137</v>
      </c>
      <c r="P203" s="187">
        <v>10327</v>
      </c>
      <c r="Q203" s="187">
        <v>8815</v>
      </c>
      <c r="R203" s="187">
        <v>7256</v>
      </c>
      <c r="S203" s="187">
        <v>4903</v>
      </c>
      <c r="T203" s="187">
        <v>3259</v>
      </c>
      <c r="U203" s="187">
        <v>1605</v>
      </c>
      <c r="V203" s="187">
        <v>613</v>
      </c>
    </row>
    <row r="204" spans="1:22">
      <c r="A204" s="169" t="s">
        <v>131</v>
      </c>
      <c r="B204" s="165">
        <v>44948</v>
      </c>
      <c r="C204" s="62"/>
      <c r="D204" s="187">
        <v>2217</v>
      </c>
      <c r="E204" s="187">
        <v>2448</v>
      </c>
      <c r="F204" s="187">
        <v>2635</v>
      </c>
      <c r="G204" s="187">
        <v>2752</v>
      </c>
      <c r="H204" s="187">
        <v>3657</v>
      </c>
      <c r="I204" s="187">
        <v>3012</v>
      </c>
      <c r="J204" s="187">
        <v>2509</v>
      </c>
      <c r="K204" s="187">
        <v>2492</v>
      </c>
      <c r="L204" s="187">
        <v>2616</v>
      </c>
      <c r="M204" s="187">
        <v>3246</v>
      </c>
      <c r="N204" s="187">
        <v>3574</v>
      </c>
      <c r="O204" s="187">
        <v>3187</v>
      </c>
      <c r="P204" s="187">
        <v>2702</v>
      </c>
      <c r="Q204" s="187">
        <v>2531</v>
      </c>
      <c r="R204" s="187">
        <v>2128</v>
      </c>
      <c r="S204" s="187">
        <v>1466</v>
      </c>
      <c r="T204" s="187">
        <v>1039</v>
      </c>
      <c r="U204" s="187">
        <v>538</v>
      </c>
      <c r="V204" s="187">
        <v>199</v>
      </c>
    </row>
    <row r="205" spans="1:22">
      <c r="A205" s="169" t="s">
        <v>156</v>
      </c>
      <c r="B205" s="165">
        <v>45214</v>
      </c>
      <c r="C205" s="62"/>
      <c r="D205" s="187">
        <v>2395</v>
      </c>
      <c r="E205" s="187">
        <v>2691</v>
      </c>
      <c r="F205" s="187">
        <v>2576</v>
      </c>
      <c r="G205" s="187">
        <v>2425</v>
      </c>
      <c r="H205" s="187">
        <v>2860</v>
      </c>
      <c r="I205" s="187">
        <v>3064</v>
      </c>
      <c r="J205" s="187">
        <v>3065</v>
      </c>
      <c r="K205" s="187">
        <v>2810</v>
      </c>
      <c r="L205" s="187">
        <v>2716</v>
      </c>
      <c r="M205" s="187">
        <v>3277</v>
      </c>
      <c r="N205" s="187">
        <v>3782</v>
      </c>
      <c r="O205" s="187">
        <v>3484</v>
      </c>
      <c r="P205" s="187">
        <v>2918</v>
      </c>
      <c r="Q205" s="187">
        <v>2488</v>
      </c>
      <c r="R205" s="187">
        <v>1981</v>
      </c>
      <c r="S205" s="187">
        <v>1269</v>
      </c>
      <c r="T205" s="187">
        <v>839</v>
      </c>
      <c r="U205" s="187">
        <v>425</v>
      </c>
      <c r="V205" s="187">
        <v>149</v>
      </c>
    </row>
    <row r="206" spans="1:22">
      <c r="A206" s="169" t="s">
        <v>138</v>
      </c>
      <c r="B206" s="165">
        <v>89397</v>
      </c>
      <c r="C206" s="62"/>
      <c r="D206" s="187">
        <v>5351</v>
      </c>
      <c r="E206" s="187">
        <v>5890</v>
      </c>
      <c r="F206" s="187">
        <v>5533</v>
      </c>
      <c r="G206" s="187">
        <v>5248</v>
      </c>
      <c r="H206" s="187">
        <v>5372</v>
      </c>
      <c r="I206" s="187">
        <v>5695</v>
      </c>
      <c r="J206" s="187">
        <v>5904</v>
      </c>
      <c r="K206" s="187">
        <v>5900</v>
      </c>
      <c r="L206" s="187">
        <v>6057</v>
      </c>
      <c r="M206" s="187">
        <v>7163</v>
      </c>
      <c r="N206" s="187">
        <v>7198</v>
      </c>
      <c r="O206" s="187">
        <v>6271</v>
      </c>
      <c r="P206" s="187">
        <v>4878</v>
      </c>
      <c r="Q206" s="187">
        <v>4515</v>
      </c>
      <c r="R206" s="187">
        <v>3585</v>
      </c>
      <c r="S206" s="187">
        <v>2447</v>
      </c>
      <c r="T206" s="187">
        <v>1481</v>
      </c>
      <c r="U206" s="187">
        <v>663</v>
      </c>
      <c r="V206" s="187">
        <v>246</v>
      </c>
    </row>
    <row r="207" spans="1:22">
      <c r="A207" s="57" t="s">
        <v>242</v>
      </c>
      <c r="B207" s="58"/>
      <c r="C207" s="58"/>
      <c r="D207" s="299" t="s">
        <v>177</v>
      </c>
      <c r="E207" s="299"/>
      <c r="F207" s="299"/>
      <c r="G207" s="299"/>
      <c r="H207" s="299"/>
      <c r="I207" s="299"/>
      <c r="J207" s="299"/>
      <c r="K207" s="299"/>
      <c r="L207" s="299"/>
      <c r="M207" s="299"/>
      <c r="N207" s="299"/>
      <c r="O207" s="299"/>
      <c r="P207" s="299"/>
      <c r="Q207" s="299"/>
      <c r="R207" s="299"/>
      <c r="S207" s="299"/>
      <c r="T207" s="299"/>
      <c r="U207" s="299"/>
      <c r="V207" s="299"/>
    </row>
    <row r="208" spans="1:22">
      <c r="A208" s="59" t="s">
        <v>178</v>
      </c>
      <c r="B208" s="144" t="s">
        <v>179</v>
      </c>
      <c r="C208" s="144"/>
      <c r="D208" s="144" t="s">
        <v>180</v>
      </c>
      <c r="E208" s="144" t="s">
        <v>181</v>
      </c>
      <c r="F208" s="144" t="s">
        <v>182</v>
      </c>
      <c r="G208" s="144" t="s">
        <v>183</v>
      </c>
      <c r="H208" s="144" t="s">
        <v>184</v>
      </c>
      <c r="I208" s="144" t="s">
        <v>185</v>
      </c>
      <c r="J208" s="144" t="s">
        <v>186</v>
      </c>
      <c r="K208" s="144" t="s">
        <v>187</v>
      </c>
      <c r="L208" s="144" t="s">
        <v>188</v>
      </c>
      <c r="M208" s="144" t="s">
        <v>189</v>
      </c>
      <c r="N208" s="144" t="s">
        <v>190</v>
      </c>
      <c r="O208" s="144" t="s">
        <v>191</v>
      </c>
      <c r="P208" s="144" t="s">
        <v>192</v>
      </c>
      <c r="Q208" s="144" t="s">
        <v>193</v>
      </c>
      <c r="R208" s="144" t="s">
        <v>194</v>
      </c>
      <c r="S208" s="144" t="s">
        <v>195</v>
      </c>
      <c r="T208" s="144" t="s">
        <v>196</v>
      </c>
      <c r="U208" s="144" t="s">
        <v>197</v>
      </c>
      <c r="V208" s="144" t="s">
        <v>198</v>
      </c>
    </row>
    <row r="209" spans="1:22">
      <c r="A209" s="169" t="s">
        <v>132</v>
      </c>
      <c r="B209" s="165">
        <v>221449</v>
      </c>
      <c r="C209" s="63"/>
      <c r="D209" s="165">
        <v>11347</v>
      </c>
      <c r="E209" s="165">
        <v>10963</v>
      </c>
      <c r="F209" s="165">
        <v>9608</v>
      </c>
      <c r="G209" s="165">
        <v>10486</v>
      </c>
      <c r="H209" s="165">
        <v>19706</v>
      </c>
      <c r="I209" s="165">
        <v>20189</v>
      </c>
      <c r="J209" s="165">
        <v>18900</v>
      </c>
      <c r="K209" s="165">
        <v>16530</v>
      </c>
      <c r="L209" s="165">
        <v>13440</v>
      </c>
      <c r="M209" s="165">
        <v>14099</v>
      </c>
      <c r="N209" s="165">
        <v>14410</v>
      </c>
      <c r="O209" s="165">
        <v>14155</v>
      </c>
      <c r="P209" s="165">
        <v>12480</v>
      </c>
      <c r="Q209" s="165">
        <v>10456</v>
      </c>
      <c r="R209" s="165">
        <v>8706</v>
      </c>
      <c r="S209" s="165">
        <v>6352</v>
      </c>
      <c r="T209" s="165">
        <v>5026</v>
      </c>
      <c r="U209" s="165">
        <v>3109</v>
      </c>
      <c r="V209" s="165">
        <v>1487</v>
      </c>
    </row>
    <row r="210" spans="1:22">
      <c r="A210" s="169" t="s">
        <v>142</v>
      </c>
      <c r="B210" s="165">
        <v>260379</v>
      </c>
      <c r="C210" s="63"/>
      <c r="D210" s="165">
        <v>14461</v>
      </c>
      <c r="E210" s="165">
        <v>15776</v>
      </c>
      <c r="F210" s="165">
        <v>15090</v>
      </c>
      <c r="G210" s="165">
        <v>13835</v>
      </c>
      <c r="H210" s="165">
        <v>12512</v>
      </c>
      <c r="I210" s="165">
        <v>14223</v>
      </c>
      <c r="J210" s="165">
        <v>15580</v>
      </c>
      <c r="K210" s="165">
        <v>16875</v>
      </c>
      <c r="L210" s="165">
        <v>16536</v>
      </c>
      <c r="M210" s="165">
        <v>19571</v>
      </c>
      <c r="N210" s="165">
        <v>20305</v>
      </c>
      <c r="O210" s="165">
        <v>19107</v>
      </c>
      <c r="P210" s="165">
        <v>17248</v>
      </c>
      <c r="Q210" s="165">
        <v>15180</v>
      </c>
      <c r="R210" s="165">
        <v>13352</v>
      </c>
      <c r="S210" s="165">
        <v>9034</v>
      </c>
      <c r="T210" s="165">
        <v>6256</v>
      </c>
      <c r="U210" s="165">
        <v>3582</v>
      </c>
      <c r="V210" s="165">
        <v>1856</v>
      </c>
    </row>
    <row r="211" spans="1:22">
      <c r="A211" s="169" t="s">
        <v>144</v>
      </c>
      <c r="B211" s="165">
        <v>117134</v>
      </c>
      <c r="C211" s="63"/>
      <c r="D211" s="165">
        <v>5602</v>
      </c>
      <c r="E211" s="165">
        <v>6282</v>
      </c>
      <c r="F211" s="165">
        <v>6332</v>
      </c>
      <c r="G211" s="165">
        <v>6180</v>
      </c>
      <c r="H211" s="165">
        <v>6202</v>
      </c>
      <c r="I211" s="165">
        <v>6301</v>
      </c>
      <c r="J211" s="165">
        <v>6602</v>
      </c>
      <c r="K211" s="165">
        <v>6651</v>
      </c>
      <c r="L211" s="165">
        <v>6471</v>
      </c>
      <c r="M211" s="165">
        <v>8221</v>
      </c>
      <c r="N211" s="165">
        <v>8873</v>
      </c>
      <c r="O211" s="165">
        <v>8913</v>
      </c>
      <c r="P211" s="165">
        <v>7779</v>
      </c>
      <c r="Q211" s="165">
        <v>7635</v>
      </c>
      <c r="R211" s="165">
        <v>7270</v>
      </c>
      <c r="S211" s="165">
        <v>4918</v>
      </c>
      <c r="T211" s="165">
        <v>3604</v>
      </c>
      <c r="U211" s="165">
        <v>2186</v>
      </c>
      <c r="V211" s="165">
        <v>1112</v>
      </c>
    </row>
    <row r="212" spans="1:22">
      <c r="A212" s="169" t="s">
        <v>148</v>
      </c>
      <c r="B212" s="165">
        <v>87726</v>
      </c>
      <c r="C212" s="63"/>
      <c r="D212" s="165">
        <v>3646</v>
      </c>
      <c r="E212" s="165">
        <v>4339</v>
      </c>
      <c r="F212" s="165">
        <v>4301</v>
      </c>
      <c r="G212" s="165">
        <v>4276</v>
      </c>
      <c r="H212" s="165">
        <v>4322</v>
      </c>
      <c r="I212" s="165">
        <v>4718</v>
      </c>
      <c r="J212" s="165">
        <v>4417</v>
      </c>
      <c r="K212" s="165">
        <v>4575</v>
      </c>
      <c r="L212" s="165">
        <v>4612</v>
      </c>
      <c r="M212" s="165">
        <v>6022</v>
      </c>
      <c r="N212" s="165">
        <v>7146</v>
      </c>
      <c r="O212" s="165">
        <v>7123</v>
      </c>
      <c r="P212" s="165">
        <v>6616</v>
      </c>
      <c r="Q212" s="165">
        <v>6341</v>
      </c>
      <c r="R212" s="165">
        <v>5914</v>
      </c>
      <c r="S212" s="165">
        <v>4049</v>
      </c>
      <c r="T212" s="165">
        <v>2862</v>
      </c>
      <c r="U212" s="165">
        <v>1633</v>
      </c>
      <c r="V212" s="165">
        <v>814</v>
      </c>
    </row>
    <row r="213" spans="1:22">
      <c r="A213" s="169" t="s">
        <v>127</v>
      </c>
      <c r="B213" s="165">
        <v>510450</v>
      </c>
      <c r="C213" s="63"/>
      <c r="D213" s="165">
        <v>25381</v>
      </c>
      <c r="E213" s="165">
        <v>25562</v>
      </c>
      <c r="F213" s="165">
        <v>22296</v>
      </c>
      <c r="G213" s="165">
        <v>24537</v>
      </c>
      <c r="H213" s="165">
        <v>46834</v>
      </c>
      <c r="I213" s="165">
        <v>49036</v>
      </c>
      <c r="J213" s="165">
        <v>44820</v>
      </c>
      <c r="K213" s="165">
        <v>39660</v>
      </c>
      <c r="L213" s="165">
        <v>32678</v>
      </c>
      <c r="M213" s="165">
        <v>32635</v>
      </c>
      <c r="N213" s="165">
        <v>33536</v>
      </c>
      <c r="O213" s="165">
        <v>30948</v>
      </c>
      <c r="P213" s="165">
        <v>25770</v>
      </c>
      <c r="Q213" s="165">
        <v>22306</v>
      </c>
      <c r="R213" s="165">
        <v>19359</v>
      </c>
      <c r="S213" s="165">
        <v>13427</v>
      </c>
      <c r="T213" s="165">
        <v>10869</v>
      </c>
      <c r="U213" s="165">
        <v>6977</v>
      </c>
      <c r="V213" s="165">
        <v>3819</v>
      </c>
    </row>
    <row r="214" spans="1:22">
      <c r="A214" s="169" t="s">
        <v>153</v>
      </c>
      <c r="B214" s="165">
        <v>52897</v>
      </c>
      <c r="C214" s="63"/>
      <c r="D214" s="165">
        <v>2689</v>
      </c>
      <c r="E214" s="165">
        <v>3040</v>
      </c>
      <c r="F214" s="165">
        <v>3022</v>
      </c>
      <c r="G214" s="165">
        <v>2893</v>
      </c>
      <c r="H214" s="165">
        <v>2959</v>
      </c>
      <c r="I214" s="165">
        <v>3177</v>
      </c>
      <c r="J214" s="165">
        <v>3242</v>
      </c>
      <c r="K214" s="165">
        <v>3185</v>
      </c>
      <c r="L214" s="165">
        <v>3108</v>
      </c>
      <c r="M214" s="165">
        <v>3984</v>
      </c>
      <c r="N214" s="165">
        <v>4263</v>
      </c>
      <c r="O214" s="165">
        <v>3953</v>
      </c>
      <c r="P214" s="165">
        <v>3319</v>
      </c>
      <c r="Q214" s="165">
        <v>3138</v>
      </c>
      <c r="R214" s="165">
        <v>2841</v>
      </c>
      <c r="S214" s="165">
        <v>1848</v>
      </c>
      <c r="T214" s="165">
        <v>1255</v>
      </c>
      <c r="U214" s="165">
        <v>640</v>
      </c>
      <c r="V214" s="165">
        <v>341</v>
      </c>
    </row>
    <row r="215" spans="1:22">
      <c r="A215" s="169" t="s">
        <v>147</v>
      </c>
      <c r="B215" s="165">
        <v>149769</v>
      </c>
      <c r="C215" s="63"/>
      <c r="D215" s="165">
        <v>6550</v>
      </c>
      <c r="E215" s="165">
        <v>7546</v>
      </c>
      <c r="F215" s="165">
        <v>7897</v>
      </c>
      <c r="G215" s="165">
        <v>7201</v>
      </c>
      <c r="H215" s="165">
        <v>7486</v>
      </c>
      <c r="I215" s="165">
        <v>7990</v>
      </c>
      <c r="J215" s="165">
        <v>7970</v>
      </c>
      <c r="K215" s="165">
        <v>7588</v>
      </c>
      <c r="L215" s="165">
        <v>7441</v>
      </c>
      <c r="M215" s="165">
        <v>10058</v>
      </c>
      <c r="N215" s="165">
        <v>11906</v>
      </c>
      <c r="O215" s="165">
        <v>11932</v>
      </c>
      <c r="P215" s="165">
        <v>10970</v>
      </c>
      <c r="Q215" s="165">
        <v>10691</v>
      </c>
      <c r="R215" s="165">
        <v>9829</v>
      </c>
      <c r="S215" s="165">
        <v>7239</v>
      </c>
      <c r="T215" s="165">
        <v>5138</v>
      </c>
      <c r="U215" s="165">
        <v>2949</v>
      </c>
      <c r="V215" s="165">
        <v>1388</v>
      </c>
    </row>
    <row r="216" spans="1:22">
      <c r="A216" s="169" t="s">
        <v>145</v>
      </c>
      <c r="B216" s="165">
        <v>150176</v>
      </c>
      <c r="C216" s="63"/>
      <c r="D216" s="165">
        <v>7505</v>
      </c>
      <c r="E216" s="165">
        <v>8167</v>
      </c>
      <c r="F216" s="165">
        <v>7411</v>
      </c>
      <c r="G216" s="165">
        <v>8263</v>
      </c>
      <c r="H216" s="165">
        <v>13635</v>
      </c>
      <c r="I216" s="165">
        <v>12373</v>
      </c>
      <c r="J216" s="165">
        <v>11431</v>
      </c>
      <c r="K216" s="165">
        <v>9681</v>
      </c>
      <c r="L216" s="165">
        <v>8083</v>
      </c>
      <c r="M216" s="165">
        <v>9107</v>
      </c>
      <c r="N216" s="165">
        <v>10049</v>
      </c>
      <c r="O216" s="165">
        <v>10161</v>
      </c>
      <c r="P216" s="165">
        <v>8421</v>
      </c>
      <c r="Q216" s="165">
        <v>7243</v>
      </c>
      <c r="R216" s="165">
        <v>6654</v>
      </c>
      <c r="S216" s="165">
        <v>4726</v>
      </c>
      <c r="T216" s="165">
        <v>3812</v>
      </c>
      <c r="U216" s="165">
        <v>2306</v>
      </c>
      <c r="V216" s="165">
        <v>1148</v>
      </c>
    </row>
    <row r="217" spans="1:22">
      <c r="A217" s="169" t="s">
        <v>146</v>
      </c>
      <c r="B217" s="165">
        <v>122797</v>
      </c>
      <c r="C217" s="63"/>
      <c r="D217" s="165">
        <v>6395</v>
      </c>
      <c r="E217" s="165">
        <v>6917</v>
      </c>
      <c r="F217" s="165">
        <v>6609</v>
      </c>
      <c r="G217" s="165">
        <v>6309</v>
      </c>
      <c r="H217" s="165">
        <v>6793</v>
      </c>
      <c r="I217" s="165">
        <v>7626</v>
      </c>
      <c r="J217" s="165">
        <v>7565</v>
      </c>
      <c r="K217" s="165">
        <v>7298</v>
      </c>
      <c r="L217" s="165">
        <v>7023</v>
      </c>
      <c r="M217" s="165">
        <v>9061</v>
      </c>
      <c r="N217" s="165">
        <v>9914</v>
      </c>
      <c r="O217" s="165">
        <v>9142</v>
      </c>
      <c r="P217" s="165">
        <v>7946</v>
      </c>
      <c r="Q217" s="165">
        <v>7300</v>
      </c>
      <c r="R217" s="165">
        <v>6731</v>
      </c>
      <c r="S217" s="165">
        <v>4493</v>
      </c>
      <c r="T217" s="165">
        <v>3189</v>
      </c>
      <c r="U217" s="165">
        <v>1662</v>
      </c>
      <c r="V217" s="165">
        <v>824</v>
      </c>
    </row>
    <row r="218" spans="1:22">
      <c r="A218" s="169" t="s">
        <v>152</v>
      </c>
      <c r="B218" s="165">
        <v>111452</v>
      </c>
      <c r="C218" s="63"/>
      <c r="D218" s="165">
        <v>5581</v>
      </c>
      <c r="E218" s="165">
        <v>6271</v>
      </c>
      <c r="F218" s="165">
        <v>6048</v>
      </c>
      <c r="G218" s="165">
        <v>5896</v>
      </c>
      <c r="H218" s="165">
        <v>5937</v>
      </c>
      <c r="I218" s="165">
        <v>6068</v>
      </c>
      <c r="J218" s="165">
        <v>6097</v>
      </c>
      <c r="K218" s="165">
        <v>6813</v>
      </c>
      <c r="L218" s="165">
        <v>6447</v>
      </c>
      <c r="M218" s="165">
        <v>7770</v>
      </c>
      <c r="N218" s="165">
        <v>8593</v>
      </c>
      <c r="O218" s="165">
        <v>8561</v>
      </c>
      <c r="P218" s="165">
        <v>7456</v>
      </c>
      <c r="Q218" s="165">
        <v>6598</v>
      </c>
      <c r="R218" s="165">
        <v>6105</v>
      </c>
      <c r="S218" s="165">
        <v>4478</v>
      </c>
      <c r="T218" s="165">
        <v>3615</v>
      </c>
      <c r="U218" s="165">
        <v>2079</v>
      </c>
      <c r="V218" s="165">
        <v>1039</v>
      </c>
    </row>
    <row r="219" spans="1:22">
      <c r="A219" s="169" t="s">
        <v>133</v>
      </c>
      <c r="B219" s="165">
        <v>105680</v>
      </c>
      <c r="C219" s="63"/>
      <c r="D219" s="165">
        <v>5569</v>
      </c>
      <c r="E219" s="165">
        <v>6403</v>
      </c>
      <c r="F219" s="165">
        <v>6344</v>
      </c>
      <c r="G219" s="165">
        <v>5670</v>
      </c>
      <c r="H219" s="165">
        <v>5759</v>
      </c>
      <c r="I219" s="165">
        <v>5794</v>
      </c>
      <c r="J219" s="165">
        <v>5858</v>
      </c>
      <c r="K219" s="165">
        <v>6256</v>
      </c>
      <c r="L219" s="165">
        <v>6360</v>
      </c>
      <c r="M219" s="165">
        <v>7781</v>
      </c>
      <c r="N219" s="165">
        <v>8411</v>
      </c>
      <c r="O219" s="165">
        <v>7984</v>
      </c>
      <c r="P219" s="165">
        <v>6862</v>
      </c>
      <c r="Q219" s="165">
        <v>5855</v>
      </c>
      <c r="R219" s="165">
        <v>5551</v>
      </c>
      <c r="S219" s="165">
        <v>3895</v>
      </c>
      <c r="T219" s="165">
        <v>2833</v>
      </c>
      <c r="U219" s="165">
        <v>1664</v>
      </c>
      <c r="V219" s="165">
        <v>831</v>
      </c>
    </row>
    <row r="220" spans="1:22">
      <c r="A220" s="169" t="s">
        <v>140</v>
      </c>
      <c r="B220" s="165">
        <v>96298</v>
      </c>
      <c r="C220" s="63"/>
      <c r="D220" s="165">
        <v>5113</v>
      </c>
      <c r="E220" s="165">
        <v>6370</v>
      </c>
      <c r="F220" s="165">
        <v>6290</v>
      </c>
      <c r="G220" s="165">
        <v>5643</v>
      </c>
      <c r="H220" s="165">
        <v>5331</v>
      </c>
      <c r="I220" s="165">
        <v>4918</v>
      </c>
      <c r="J220" s="165">
        <v>5034</v>
      </c>
      <c r="K220" s="165">
        <v>5948</v>
      </c>
      <c r="L220" s="165">
        <v>6063</v>
      </c>
      <c r="M220" s="165">
        <v>6809</v>
      </c>
      <c r="N220" s="165">
        <v>7304</v>
      </c>
      <c r="O220" s="165">
        <v>6913</v>
      </c>
      <c r="P220" s="165">
        <v>6071</v>
      </c>
      <c r="Q220" s="165">
        <v>5091</v>
      </c>
      <c r="R220" s="165">
        <v>4673</v>
      </c>
      <c r="S220" s="165">
        <v>3405</v>
      </c>
      <c r="T220" s="165">
        <v>2745</v>
      </c>
      <c r="U220" s="165">
        <v>1683</v>
      </c>
      <c r="V220" s="165">
        <v>894</v>
      </c>
    </row>
    <row r="221" spans="1:22">
      <c r="A221" s="169" t="s">
        <v>137</v>
      </c>
      <c r="B221" s="165">
        <v>160680</v>
      </c>
      <c r="C221" s="63"/>
      <c r="D221" s="165">
        <v>8196</v>
      </c>
      <c r="E221" s="165">
        <v>9350</v>
      </c>
      <c r="F221" s="165">
        <v>9082</v>
      </c>
      <c r="G221" s="165">
        <v>8405</v>
      </c>
      <c r="H221" s="165">
        <v>8923</v>
      </c>
      <c r="I221" s="165">
        <v>9932</v>
      </c>
      <c r="J221" s="165">
        <v>10071</v>
      </c>
      <c r="K221" s="165">
        <v>10563</v>
      </c>
      <c r="L221" s="165">
        <v>10366</v>
      </c>
      <c r="M221" s="165">
        <v>12209</v>
      </c>
      <c r="N221" s="165">
        <v>12885</v>
      </c>
      <c r="O221" s="165">
        <v>11647</v>
      </c>
      <c r="P221" s="165">
        <v>9691</v>
      </c>
      <c r="Q221" s="165">
        <v>8850</v>
      </c>
      <c r="R221" s="165">
        <v>7885</v>
      </c>
      <c r="S221" s="165">
        <v>5513</v>
      </c>
      <c r="T221" s="165">
        <v>3951</v>
      </c>
      <c r="U221" s="165">
        <v>2133</v>
      </c>
      <c r="V221" s="165">
        <v>1028</v>
      </c>
    </row>
    <row r="222" spans="1:22">
      <c r="A222" s="169" t="s">
        <v>141</v>
      </c>
      <c r="B222" s="165">
        <v>374516</v>
      </c>
      <c r="C222" s="63"/>
      <c r="D222" s="165">
        <v>18844</v>
      </c>
      <c r="E222" s="165">
        <v>21423</v>
      </c>
      <c r="F222" s="165">
        <v>20576</v>
      </c>
      <c r="G222" s="165">
        <v>20600</v>
      </c>
      <c r="H222" s="165">
        <v>24258</v>
      </c>
      <c r="I222" s="165">
        <v>22113</v>
      </c>
      <c r="J222" s="165">
        <v>22645</v>
      </c>
      <c r="K222" s="165">
        <v>22878</v>
      </c>
      <c r="L222" s="165">
        <v>21485</v>
      </c>
      <c r="M222" s="165">
        <v>26123</v>
      </c>
      <c r="N222" s="165">
        <v>28536</v>
      </c>
      <c r="O222" s="165">
        <v>27182</v>
      </c>
      <c r="P222" s="165">
        <v>23847</v>
      </c>
      <c r="Q222" s="165">
        <v>21702</v>
      </c>
      <c r="R222" s="165">
        <v>20440</v>
      </c>
      <c r="S222" s="165">
        <v>13734</v>
      </c>
      <c r="T222" s="165">
        <v>9765</v>
      </c>
      <c r="U222" s="165">
        <v>5497</v>
      </c>
      <c r="V222" s="165">
        <v>2868</v>
      </c>
    </row>
    <row r="223" spans="1:22">
      <c r="A223" s="169" t="s">
        <v>143</v>
      </c>
      <c r="B223" s="165">
        <v>637636</v>
      </c>
      <c r="C223" s="63"/>
      <c r="D223" s="165">
        <v>33614</v>
      </c>
      <c r="E223" s="165">
        <v>33602</v>
      </c>
      <c r="F223" s="165">
        <v>30181</v>
      </c>
      <c r="G223" s="165">
        <v>32268</v>
      </c>
      <c r="H223" s="165">
        <v>56067</v>
      </c>
      <c r="I223" s="165">
        <v>62100</v>
      </c>
      <c r="J223" s="165">
        <v>57055</v>
      </c>
      <c r="K223" s="165">
        <v>48168</v>
      </c>
      <c r="L223" s="165">
        <v>38315</v>
      </c>
      <c r="M223" s="165">
        <v>41646</v>
      </c>
      <c r="N223" s="165">
        <v>44991</v>
      </c>
      <c r="O223" s="165">
        <v>42643</v>
      </c>
      <c r="P223" s="165">
        <v>34280</v>
      </c>
      <c r="Q223" s="165">
        <v>25383</v>
      </c>
      <c r="R223" s="165">
        <v>20761</v>
      </c>
      <c r="S223" s="165">
        <v>15007</v>
      </c>
      <c r="T223" s="165">
        <v>11419</v>
      </c>
      <c r="U223" s="165">
        <v>6811</v>
      </c>
      <c r="V223" s="165">
        <v>3325</v>
      </c>
    </row>
    <row r="224" spans="1:22">
      <c r="A224" s="169" t="s">
        <v>134</v>
      </c>
      <c r="B224" s="165">
        <v>232957</v>
      </c>
      <c r="C224" s="63"/>
      <c r="D224" s="165">
        <v>11121</v>
      </c>
      <c r="E224" s="165">
        <v>12575</v>
      </c>
      <c r="F224" s="165">
        <v>12507</v>
      </c>
      <c r="G224" s="165">
        <v>11826</v>
      </c>
      <c r="H224" s="165">
        <v>11544</v>
      </c>
      <c r="I224" s="165">
        <v>12875</v>
      </c>
      <c r="J224" s="165">
        <v>13353</v>
      </c>
      <c r="K224" s="165">
        <v>13847</v>
      </c>
      <c r="L224" s="165">
        <v>13144</v>
      </c>
      <c r="M224" s="165">
        <v>16245</v>
      </c>
      <c r="N224" s="165">
        <v>18862</v>
      </c>
      <c r="O224" s="165">
        <v>18102</v>
      </c>
      <c r="P224" s="165">
        <v>16667</v>
      </c>
      <c r="Q224" s="165">
        <v>15230</v>
      </c>
      <c r="R224" s="165">
        <v>13376</v>
      </c>
      <c r="S224" s="165">
        <v>9307</v>
      </c>
      <c r="T224" s="165">
        <v>6551</v>
      </c>
      <c r="U224" s="165">
        <v>3861</v>
      </c>
      <c r="V224" s="165">
        <v>1964</v>
      </c>
    </row>
    <row r="225" spans="1:22">
      <c r="A225" s="169" t="s">
        <v>155</v>
      </c>
      <c r="B225" s="165">
        <v>79512</v>
      </c>
      <c r="C225" s="63"/>
      <c r="D225" s="165">
        <v>3562</v>
      </c>
      <c r="E225" s="165">
        <v>4029</v>
      </c>
      <c r="F225" s="165">
        <v>4216</v>
      </c>
      <c r="G225" s="165">
        <v>4160</v>
      </c>
      <c r="H225" s="165">
        <v>4482</v>
      </c>
      <c r="I225" s="165">
        <v>4806</v>
      </c>
      <c r="J225" s="165">
        <v>4876</v>
      </c>
      <c r="K225" s="165">
        <v>4771</v>
      </c>
      <c r="L225" s="165">
        <v>4425</v>
      </c>
      <c r="M225" s="165">
        <v>5568</v>
      </c>
      <c r="N225" s="165">
        <v>6702</v>
      </c>
      <c r="O225" s="165">
        <v>6687</v>
      </c>
      <c r="P225" s="165">
        <v>5327</v>
      </c>
      <c r="Q225" s="165">
        <v>4679</v>
      </c>
      <c r="R225" s="165">
        <v>4113</v>
      </c>
      <c r="S225" s="165">
        <v>2972</v>
      </c>
      <c r="T225" s="165">
        <v>2174</v>
      </c>
      <c r="U225" s="165">
        <v>1347</v>
      </c>
      <c r="V225" s="165">
        <v>616</v>
      </c>
    </row>
    <row r="226" spans="1:22">
      <c r="A226" s="169" t="s">
        <v>129</v>
      </c>
      <c r="B226" s="165">
        <v>92478</v>
      </c>
      <c r="C226" s="63"/>
      <c r="D226" s="165">
        <v>5802</v>
      </c>
      <c r="E226" s="165">
        <v>5726</v>
      </c>
      <c r="F226" s="165">
        <v>5134</v>
      </c>
      <c r="G226" s="165">
        <v>4855</v>
      </c>
      <c r="H226" s="165">
        <v>4872</v>
      </c>
      <c r="I226" s="165">
        <v>5883</v>
      </c>
      <c r="J226" s="165">
        <v>6231</v>
      </c>
      <c r="K226" s="165">
        <v>6257</v>
      </c>
      <c r="L226" s="165">
        <v>5526</v>
      </c>
      <c r="M226" s="165">
        <v>6454</v>
      </c>
      <c r="N226" s="165">
        <v>6797</v>
      </c>
      <c r="O226" s="165">
        <v>6520</v>
      </c>
      <c r="P226" s="165">
        <v>5608</v>
      </c>
      <c r="Q226" s="165">
        <v>5103</v>
      </c>
      <c r="R226" s="165">
        <v>4747</v>
      </c>
      <c r="S226" s="165">
        <v>3064</v>
      </c>
      <c r="T226" s="165">
        <v>2200</v>
      </c>
      <c r="U226" s="165">
        <v>1181</v>
      </c>
      <c r="V226" s="165">
        <v>518</v>
      </c>
    </row>
    <row r="227" spans="1:22">
      <c r="A227" s="169" t="s">
        <v>126</v>
      </c>
      <c r="B227" s="165">
        <v>92387</v>
      </c>
      <c r="C227" s="63"/>
      <c r="D227" s="165">
        <v>4574</v>
      </c>
      <c r="E227" s="165">
        <v>5223</v>
      </c>
      <c r="F227" s="165">
        <v>5063</v>
      </c>
      <c r="G227" s="165">
        <v>4904</v>
      </c>
      <c r="H227" s="165">
        <v>4798</v>
      </c>
      <c r="I227" s="165">
        <v>5303</v>
      </c>
      <c r="J227" s="165">
        <v>5362</v>
      </c>
      <c r="K227" s="165">
        <v>5300</v>
      </c>
      <c r="L227" s="165">
        <v>5248</v>
      </c>
      <c r="M227" s="165">
        <v>6695</v>
      </c>
      <c r="N227" s="165">
        <v>7143</v>
      </c>
      <c r="O227" s="165">
        <v>6905</v>
      </c>
      <c r="P227" s="165">
        <v>6301</v>
      </c>
      <c r="Q227" s="165">
        <v>5671</v>
      </c>
      <c r="R227" s="165">
        <v>5207</v>
      </c>
      <c r="S227" s="165">
        <v>3670</v>
      </c>
      <c r="T227" s="165">
        <v>2676</v>
      </c>
      <c r="U227" s="165">
        <v>1577</v>
      </c>
      <c r="V227" s="165">
        <v>767</v>
      </c>
    </row>
    <row r="228" spans="1:22">
      <c r="A228" s="169" t="s">
        <v>128</v>
      </c>
      <c r="B228" s="165">
        <v>26142</v>
      </c>
      <c r="C228" s="63"/>
      <c r="D228" s="165">
        <v>1196</v>
      </c>
      <c r="E228" s="165">
        <v>1311</v>
      </c>
      <c r="F228" s="165">
        <v>1402</v>
      </c>
      <c r="G228" s="165">
        <v>1221</v>
      </c>
      <c r="H228" s="165">
        <v>1165</v>
      </c>
      <c r="I228" s="165">
        <v>1211</v>
      </c>
      <c r="J228" s="165">
        <v>1241</v>
      </c>
      <c r="K228" s="165">
        <v>1384</v>
      </c>
      <c r="L228" s="165">
        <v>1490</v>
      </c>
      <c r="M228" s="165">
        <v>1919</v>
      </c>
      <c r="N228" s="165">
        <v>2093</v>
      </c>
      <c r="O228" s="165">
        <v>2117</v>
      </c>
      <c r="P228" s="165">
        <v>1891</v>
      </c>
      <c r="Q228" s="165">
        <v>1848</v>
      </c>
      <c r="R228" s="165">
        <v>1651</v>
      </c>
      <c r="S228" s="165">
        <v>1266</v>
      </c>
      <c r="T228" s="165">
        <v>891</v>
      </c>
      <c r="U228" s="165">
        <v>549</v>
      </c>
      <c r="V228" s="165">
        <v>296</v>
      </c>
    </row>
    <row r="229" spans="1:22">
      <c r="A229" s="169" t="s">
        <v>154</v>
      </c>
      <c r="B229" s="165">
        <v>138592</v>
      </c>
      <c r="C229" s="63"/>
      <c r="D229" s="165">
        <v>6436</v>
      </c>
      <c r="E229" s="165">
        <v>7445</v>
      </c>
      <c r="F229" s="165">
        <v>7572</v>
      </c>
      <c r="G229" s="165">
        <v>7331</v>
      </c>
      <c r="H229" s="165">
        <v>7776</v>
      </c>
      <c r="I229" s="165">
        <v>8119</v>
      </c>
      <c r="J229" s="165">
        <v>7881</v>
      </c>
      <c r="K229" s="165">
        <v>7906</v>
      </c>
      <c r="L229" s="165">
        <v>7794</v>
      </c>
      <c r="M229" s="165">
        <v>9823</v>
      </c>
      <c r="N229" s="165">
        <v>10991</v>
      </c>
      <c r="O229" s="165">
        <v>10566</v>
      </c>
      <c r="P229" s="165">
        <v>9498</v>
      </c>
      <c r="Q229" s="165">
        <v>8675</v>
      </c>
      <c r="R229" s="165">
        <v>8103</v>
      </c>
      <c r="S229" s="165">
        <v>5711</v>
      </c>
      <c r="T229" s="165">
        <v>3779</v>
      </c>
      <c r="U229" s="165">
        <v>2142</v>
      </c>
      <c r="V229" s="165">
        <v>1044</v>
      </c>
    </row>
    <row r="230" spans="1:22">
      <c r="A230" s="169" t="s">
        <v>149</v>
      </c>
      <c r="B230" s="165">
        <v>344384</v>
      </c>
      <c r="C230" s="63"/>
      <c r="D230" s="165">
        <v>18411</v>
      </c>
      <c r="E230" s="165">
        <v>20263</v>
      </c>
      <c r="F230" s="165">
        <v>20245</v>
      </c>
      <c r="G230" s="165">
        <v>19589</v>
      </c>
      <c r="H230" s="165">
        <v>20475</v>
      </c>
      <c r="I230" s="165">
        <v>21763</v>
      </c>
      <c r="J230" s="165">
        <v>22416</v>
      </c>
      <c r="K230" s="165">
        <v>23336</v>
      </c>
      <c r="L230" s="165">
        <v>21801</v>
      </c>
      <c r="M230" s="165">
        <v>26156</v>
      </c>
      <c r="N230" s="165">
        <v>27621</v>
      </c>
      <c r="O230" s="165">
        <v>24654</v>
      </c>
      <c r="P230" s="165">
        <v>21001</v>
      </c>
      <c r="Q230" s="165">
        <v>17783</v>
      </c>
      <c r="R230" s="165">
        <v>15164</v>
      </c>
      <c r="S230" s="165">
        <v>10781</v>
      </c>
      <c r="T230" s="165">
        <v>7492</v>
      </c>
      <c r="U230" s="165">
        <v>3836</v>
      </c>
      <c r="V230" s="165">
        <v>1597</v>
      </c>
    </row>
    <row r="231" spans="1:22">
      <c r="A231" s="169" t="s">
        <v>125</v>
      </c>
      <c r="B231" s="165">
        <v>21185</v>
      </c>
      <c r="C231" s="63"/>
      <c r="D231" s="165">
        <v>959</v>
      </c>
      <c r="E231" s="165">
        <v>1123</v>
      </c>
      <c r="F231" s="165">
        <v>1135</v>
      </c>
      <c r="G231" s="165">
        <v>1004</v>
      </c>
      <c r="H231" s="165">
        <v>979</v>
      </c>
      <c r="I231" s="165">
        <v>1168</v>
      </c>
      <c r="J231" s="165">
        <v>1148</v>
      </c>
      <c r="K231" s="165">
        <v>1165</v>
      </c>
      <c r="L231" s="165">
        <v>1118</v>
      </c>
      <c r="M231" s="165">
        <v>1471</v>
      </c>
      <c r="N231" s="165">
        <v>1768</v>
      </c>
      <c r="O231" s="165">
        <v>1699</v>
      </c>
      <c r="P231" s="165">
        <v>1528</v>
      </c>
      <c r="Q231" s="165">
        <v>1447</v>
      </c>
      <c r="R231" s="165">
        <v>1290</v>
      </c>
      <c r="S231" s="165">
        <v>993</v>
      </c>
      <c r="T231" s="165">
        <v>657</v>
      </c>
      <c r="U231" s="165">
        <v>375</v>
      </c>
      <c r="V231" s="165">
        <v>158</v>
      </c>
    </row>
    <row r="232" spans="1:22">
      <c r="A232" s="169" t="s">
        <v>130</v>
      </c>
      <c r="B232" s="165">
        <v>149526</v>
      </c>
      <c r="C232" s="63"/>
      <c r="D232" s="165">
        <v>6807</v>
      </c>
      <c r="E232" s="165">
        <v>7955</v>
      </c>
      <c r="F232" s="165">
        <v>7995</v>
      </c>
      <c r="G232" s="165">
        <v>7976</v>
      </c>
      <c r="H232" s="165">
        <v>7363</v>
      </c>
      <c r="I232" s="165">
        <v>8091</v>
      </c>
      <c r="J232" s="165">
        <v>8373</v>
      </c>
      <c r="K232" s="165">
        <v>8541</v>
      </c>
      <c r="L232" s="165">
        <v>8252</v>
      </c>
      <c r="M232" s="165">
        <v>10386</v>
      </c>
      <c r="N232" s="165">
        <v>11934</v>
      </c>
      <c r="O232" s="165">
        <v>11313</v>
      </c>
      <c r="P232" s="165">
        <v>10182</v>
      </c>
      <c r="Q232" s="165">
        <v>9748</v>
      </c>
      <c r="R232" s="165">
        <v>8855</v>
      </c>
      <c r="S232" s="165">
        <v>6484</v>
      </c>
      <c r="T232" s="165">
        <v>4722</v>
      </c>
      <c r="U232" s="165">
        <v>2948</v>
      </c>
      <c r="V232" s="165">
        <v>1601</v>
      </c>
    </row>
    <row r="233" spans="1:22">
      <c r="A233" s="169" t="s">
        <v>139</v>
      </c>
      <c r="B233" s="165">
        <v>178837</v>
      </c>
      <c r="C233" s="63"/>
      <c r="D233" s="165">
        <v>8931</v>
      </c>
      <c r="E233" s="165">
        <v>9734</v>
      </c>
      <c r="F233" s="165">
        <v>9542</v>
      </c>
      <c r="G233" s="165">
        <v>9322</v>
      </c>
      <c r="H233" s="165">
        <v>10662</v>
      </c>
      <c r="I233" s="165">
        <v>11714</v>
      </c>
      <c r="J233" s="165">
        <v>11974</v>
      </c>
      <c r="K233" s="165">
        <v>11674</v>
      </c>
      <c r="L233" s="165">
        <v>10443</v>
      </c>
      <c r="M233" s="165">
        <v>12827</v>
      </c>
      <c r="N233" s="165">
        <v>14451</v>
      </c>
      <c r="O233" s="165">
        <v>13641</v>
      </c>
      <c r="P233" s="165">
        <v>11341</v>
      </c>
      <c r="Q233" s="165">
        <v>9611</v>
      </c>
      <c r="R233" s="165">
        <v>8707</v>
      </c>
      <c r="S233" s="165">
        <v>6053</v>
      </c>
      <c r="T233" s="165">
        <v>4559</v>
      </c>
      <c r="U233" s="165">
        <v>2495</v>
      </c>
      <c r="V233" s="165">
        <v>1156</v>
      </c>
    </row>
    <row r="234" spans="1:22">
      <c r="A234" s="169" t="s">
        <v>136</v>
      </c>
      <c r="B234" s="165">
        <v>115115</v>
      </c>
      <c r="C234" s="63"/>
      <c r="D234" s="165">
        <v>5126</v>
      </c>
      <c r="E234" s="165">
        <v>5963</v>
      </c>
      <c r="F234" s="165">
        <v>6249</v>
      </c>
      <c r="G234" s="165">
        <v>5842</v>
      </c>
      <c r="H234" s="165">
        <v>5553</v>
      </c>
      <c r="I234" s="165">
        <v>5722</v>
      </c>
      <c r="J234" s="165">
        <v>5631</v>
      </c>
      <c r="K234" s="165">
        <v>5998</v>
      </c>
      <c r="L234" s="165">
        <v>6051</v>
      </c>
      <c r="M234" s="165">
        <v>8221</v>
      </c>
      <c r="N234" s="165">
        <v>9344</v>
      </c>
      <c r="O234" s="165">
        <v>9154</v>
      </c>
      <c r="P234" s="165">
        <v>8425</v>
      </c>
      <c r="Q234" s="165">
        <v>7950</v>
      </c>
      <c r="R234" s="165">
        <v>7652</v>
      </c>
      <c r="S234" s="165">
        <v>5221</v>
      </c>
      <c r="T234" s="165">
        <v>3700</v>
      </c>
      <c r="U234" s="165">
        <v>2178</v>
      </c>
      <c r="V234" s="165">
        <v>1135</v>
      </c>
    </row>
    <row r="235" spans="1:22">
      <c r="A235" s="169" t="s">
        <v>135</v>
      </c>
      <c r="B235" s="165">
        <v>22354</v>
      </c>
      <c r="C235" s="63"/>
      <c r="D235" s="165">
        <v>1201</v>
      </c>
      <c r="E235" s="165">
        <v>1405</v>
      </c>
      <c r="F235" s="165">
        <v>1291</v>
      </c>
      <c r="G235" s="165">
        <v>1206</v>
      </c>
      <c r="H235" s="165">
        <v>1124</v>
      </c>
      <c r="I235" s="165">
        <v>1279</v>
      </c>
      <c r="J235" s="165">
        <v>1318</v>
      </c>
      <c r="K235" s="165">
        <v>1301</v>
      </c>
      <c r="L235" s="165">
        <v>1334</v>
      </c>
      <c r="M235" s="165">
        <v>1614</v>
      </c>
      <c r="N235" s="165">
        <v>1704</v>
      </c>
      <c r="O235" s="165">
        <v>1613</v>
      </c>
      <c r="P235" s="165">
        <v>1485</v>
      </c>
      <c r="Q235" s="165">
        <v>1361</v>
      </c>
      <c r="R235" s="165">
        <v>1191</v>
      </c>
      <c r="S235" s="165">
        <v>886</v>
      </c>
      <c r="T235" s="165">
        <v>587</v>
      </c>
      <c r="U235" s="165">
        <v>300</v>
      </c>
      <c r="V235" s="165">
        <v>154</v>
      </c>
    </row>
    <row r="236" spans="1:22">
      <c r="A236" s="169" t="s">
        <v>150</v>
      </c>
      <c r="B236" s="165">
        <v>114335</v>
      </c>
      <c r="C236" s="63"/>
      <c r="D236" s="165">
        <v>5090</v>
      </c>
      <c r="E236" s="165">
        <v>5709</v>
      </c>
      <c r="F236" s="165">
        <v>5784</v>
      </c>
      <c r="G236" s="165">
        <v>5647</v>
      </c>
      <c r="H236" s="165">
        <v>5870</v>
      </c>
      <c r="I236" s="165">
        <v>6148</v>
      </c>
      <c r="J236" s="165">
        <v>6181</v>
      </c>
      <c r="K236" s="165">
        <v>6298</v>
      </c>
      <c r="L236" s="165">
        <v>6158</v>
      </c>
      <c r="M236" s="165">
        <v>7794</v>
      </c>
      <c r="N236" s="165">
        <v>8972</v>
      </c>
      <c r="O236" s="165">
        <v>8902</v>
      </c>
      <c r="P236" s="165">
        <v>8271</v>
      </c>
      <c r="Q236" s="165">
        <v>7748</v>
      </c>
      <c r="R236" s="165">
        <v>7327</v>
      </c>
      <c r="S236" s="165">
        <v>5174</v>
      </c>
      <c r="T236" s="165">
        <v>3843</v>
      </c>
      <c r="U236" s="165">
        <v>2243</v>
      </c>
      <c r="V236" s="165">
        <v>1176</v>
      </c>
    </row>
    <row r="237" spans="1:22">
      <c r="A237" s="169" t="s">
        <v>151</v>
      </c>
      <c r="B237" s="165">
        <v>327498</v>
      </c>
      <c r="C237" s="63"/>
      <c r="D237" s="165">
        <v>16866</v>
      </c>
      <c r="E237" s="165">
        <v>18216</v>
      </c>
      <c r="F237" s="165">
        <v>18099</v>
      </c>
      <c r="G237" s="165">
        <v>17303</v>
      </c>
      <c r="H237" s="165">
        <v>18043</v>
      </c>
      <c r="I237" s="165">
        <v>19711</v>
      </c>
      <c r="J237" s="165">
        <v>20362</v>
      </c>
      <c r="K237" s="165">
        <v>21376</v>
      </c>
      <c r="L237" s="165">
        <v>19883</v>
      </c>
      <c r="M237" s="165">
        <v>24110</v>
      </c>
      <c r="N237" s="165">
        <v>26038</v>
      </c>
      <c r="O237" s="165">
        <v>25052</v>
      </c>
      <c r="P237" s="165">
        <v>21717</v>
      </c>
      <c r="Q237" s="165">
        <v>18303</v>
      </c>
      <c r="R237" s="165">
        <v>15930</v>
      </c>
      <c r="S237" s="165">
        <v>11321</v>
      </c>
      <c r="T237" s="165">
        <v>8182</v>
      </c>
      <c r="U237" s="165">
        <v>4763</v>
      </c>
      <c r="V237" s="165">
        <v>2223</v>
      </c>
    </row>
    <row r="238" spans="1:22">
      <c r="A238" s="169" t="s">
        <v>131</v>
      </c>
      <c r="B238" s="165">
        <v>93334</v>
      </c>
      <c r="C238" s="63"/>
      <c r="D238" s="165">
        <v>4236</v>
      </c>
      <c r="E238" s="165">
        <v>4840</v>
      </c>
      <c r="F238" s="165">
        <v>5254</v>
      </c>
      <c r="G238" s="165">
        <v>5722</v>
      </c>
      <c r="H238" s="165">
        <v>7940</v>
      </c>
      <c r="I238" s="165">
        <v>5939</v>
      </c>
      <c r="J238" s="165">
        <v>5079</v>
      </c>
      <c r="K238" s="165">
        <v>5155</v>
      </c>
      <c r="L238" s="165">
        <v>5346</v>
      </c>
      <c r="M238" s="165">
        <v>6686</v>
      </c>
      <c r="N238" s="165">
        <v>7284</v>
      </c>
      <c r="O238" s="165">
        <v>6641</v>
      </c>
      <c r="P238" s="165">
        <v>5556</v>
      </c>
      <c r="Q238" s="165">
        <v>5019</v>
      </c>
      <c r="R238" s="165">
        <v>4732</v>
      </c>
      <c r="S238" s="165">
        <v>3419</v>
      </c>
      <c r="T238" s="165">
        <v>2433</v>
      </c>
      <c r="U238" s="165">
        <v>1371</v>
      </c>
      <c r="V238" s="165">
        <v>682</v>
      </c>
    </row>
    <row r="239" spans="1:22">
      <c r="A239" s="169" t="s">
        <v>156</v>
      </c>
      <c r="B239" s="165">
        <v>92625</v>
      </c>
      <c r="C239" s="63"/>
      <c r="D239" s="165">
        <v>4603</v>
      </c>
      <c r="E239" s="165">
        <v>5170</v>
      </c>
      <c r="F239" s="165">
        <v>5080</v>
      </c>
      <c r="G239" s="165">
        <v>4824</v>
      </c>
      <c r="H239" s="165">
        <v>5458</v>
      </c>
      <c r="I239" s="165">
        <v>6153</v>
      </c>
      <c r="J239" s="165">
        <v>6188</v>
      </c>
      <c r="K239" s="165">
        <v>5956</v>
      </c>
      <c r="L239" s="165">
        <v>5276</v>
      </c>
      <c r="M239" s="165">
        <v>6512</v>
      </c>
      <c r="N239" s="165">
        <v>7563</v>
      </c>
      <c r="O239" s="165">
        <v>7105</v>
      </c>
      <c r="P239" s="165">
        <v>6274</v>
      </c>
      <c r="Q239" s="165">
        <v>5055</v>
      </c>
      <c r="R239" s="165">
        <v>4376</v>
      </c>
      <c r="S239" s="165">
        <v>3032</v>
      </c>
      <c r="T239" s="165">
        <v>2117</v>
      </c>
      <c r="U239" s="165">
        <v>1295</v>
      </c>
      <c r="V239" s="165">
        <v>588</v>
      </c>
    </row>
    <row r="240" spans="1:22">
      <c r="A240" s="169" t="s">
        <v>138</v>
      </c>
      <c r="B240" s="165">
        <v>183518</v>
      </c>
      <c r="C240" s="63"/>
      <c r="D240" s="165">
        <v>10267</v>
      </c>
      <c r="E240" s="165">
        <v>11431</v>
      </c>
      <c r="F240" s="165">
        <v>11251</v>
      </c>
      <c r="G240" s="165">
        <v>10274</v>
      </c>
      <c r="H240" s="165">
        <v>10451</v>
      </c>
      <c r="I240" s="165">
        <v>11561</v>
      </c>
      <c r="J240" s="165">
        <v>12458</v>
      </c>
      <c r="K240" s="165">
        <v>12505</v>
      </c>
      <c r="L240" s="165">
        <v>11966</v>
      </c>
      <c r="M240" s="165">
        <v>14350</v>
      </c>
      <c r="N240" s="165">
        <v>14698</v>
      </c>
      <c r="O240" s="165">
        <v>12957</v>
      </c>
      <c r="P240" s="165">
        <v>10366</v>
      </c>
      <c r="Q240" s="165">
        <v>9089</v>
      </c>
      <c r="R240" s="165">
        <v>8089</v>
      </c>
      <c r="S240" s="165">
        <v>5533</v>
      </c>
      <c r="T240" s="165">
        <v>3645</v>
      </c>
      <c r="U240" s="165">
        <v>1835</v>
      </c>
      <c r="V240" s="165">
        <v>792</v>
      </c>
    </row>
    <row r="241" spans="1:22">
      <c r="A241" s="57" t="s">
        <v>238</v>
      </c>
      <c r="B241" s="58"/>
      <c r="C241" s="58"/>
      <c r="D241" s="299" t="s">
        <v>177</v>
      </c>
      <c r="E241" s="299"/>
      <c r="F241" s="299"/>
      <c r="G241" s="299"/>
      <c r="H241" s="299"/>
      <c r="I241" s="299"/>
      <c r="J241" s="299"/>
      <c r="K241" s="299"/>
      <c r="L241" s="299"/>
      <c r="M241" s="299"/>
      <c r="N241" s="299"/>
      <c r="O241" s="299"/>
      <c r="P241" s="299"/>
      <c r="Q241" s="299"/>
      <c r="R241" s="299"/>
      <c r="S241" s="299"/>
      <c r="T241" s="299"/>
      <c r="U241" s="299"/>
      <c r="V241" s="299"/>
    </row>
    <row r="242" spans="1:22">
      <c r="A242" s="59" t="s">
        <v>178</v>
      </c>
      <c r="B242" s="144" t="s">
        <v>179</v>
      </c>
      <c r="C242" s="144"/>
      <c r="D242" s="144" t="s">
        <v>180</v>
      </c>
      <c r="E242" s="144" t="s">
        <v>181</v>
      </c>
      <c r="F242" s="144" t="s">
        <v>182</v>
      </c>
      <c r="G242" s="144" t="s">
        <v>183</v>
      </c>
      <c r="H242" s="144" t="s">
        <v>184</v>
      </c>
      <c r="I242" s="144" t="s">
        <v>185</v>
      </c>
      <c r="J242" s="144" t="s">
        <v>186</v>
      </c>
      <c r="K242" s="144" t="s">
        <v>187</v>
      </c>
      <c r="L242" s="144" t="s">
        <v>188</v>
      </c>
      <c r="M242" s="144" t="s">
        <v>189</v>
      </c>
      <c r="N242" s="144" t="s">
        <v>190</v>
      </c>
      <c r="O242" s="144" t="s">
        <v>191</v>
      </c>
      <c r="P242" s="144" t="s">
        <v>192</v>
      </c>
      <c r="Q242" s="144" t="s">
        <v>193</v>
      </c>
      <c r="R242" s="144" t="s">
        <v>194</v>
      </c>
      <c r="S242" s="144" t="s">
        <v>195</v>
      </c>
      <c r="T242" s="144" t="s">
        <v>196</v>
      </c>
      <c r="U242" s="144" t="s">
        <v>197</v>
      </c>
      <c r="V242" s="144" t="s">
        <v>198</v>
      </c>
    </row>
    <row r="243" spans="1:22">
      <c r="A243" s="169" t="s">
        <v>132</v>
      </c>
      <c r="B243" s="165">
        <v>112888</v>
      </c>
      <c r="C243" s="63"/>
      <c r="D243" s="187">
        <v>5498</v>
      </c>
      <c r="E243" s="187">
        <v>5391</v>
      </c>
      <c r="F243" s="187">
        <v>4792</v>
      </c>
      <c r="G243" s="187">
        <v>5433</v>
      </c>
      <c r="H243" s="187">
        <v>11079</v>
      </c>
      <c r="I243" s="187">
        <v>10380</v>
      </c>
      <c r="J243" s="187">
        <v>9351</v>
      </c>
      <c r="K243" s="187">
        <v>7924</v>
      </c>
      <c r="L243" s="187">
        <v>6403</v>
      </c>
      <c r="M243" s="187">
        <v>6935</v>
      </c>
      <c r="N243" s="187">
        <v>7073</v>
      </c>
      <c r="O243" s="187">
        <v>7071</v>
      </c>
      <c r="P243" s="187">
        <v>6135</v>
      </c>
      <c r="Q243" s="187">
        <v>5229</v>
      </c>
      <c r="R243" s="187">
        <v>4574</v>
      </c>
      <c r="S243" s="187">
        <v>3597</v>
      </c>
      <c r="T243" s="187">
        <v>2978</v>
      </c>
      <c r="U243" s="187">
        <v>1998</v>
      </c>
      <c r="V243" s="187">
        <v>1047</v>
      </c>
    </row>
    <row r="244" spans="1:22">
      <c r="A244" s="169" t="s">
        <v>142</v>
      </c>
      <c r="B244" s="165">
        <v>130966</v>
      </c>
      <c r="C244" s="63"/>
      <c r="D244" s="187">
        <v>7081</v>
      </c>
      <c r="E244" s="187">
        <v>7706</v>
      </c>
      <c r="F244" s="187">
        <v>7265</v>
      </c>
      <c r="G244" s="187">
        <v>6583</v>
      </c>
      <c r="H244" s="187">
        <v>5840</v>
      </c>
      <c r="I244" s="187">
        <v>7042</v>
      </c>
      <c r="J244" s="187">
        <v>7945</v>
      </c>
      <c r="K244" s="187">
        <v>8571</v>
      </c>
      <c r="L244" s="187">
        <v>8484</v>
      </c>
      <c r="M244" s="187">
        <v>10060</v>
      </c>
      <c r="N244" s="187">
        <v>10193</v>
      </c>
      <c r="O244" s="187">
        <v>9537</v>
      </c>
      <c r="P244" s="187">
        <v>8588</v>
      </c>
      <c r="Q244" s="187">
        <v>7598</v>
      </c>
      <c r="R244" s="187">
        <v>6785</v>
      </c>
      <c r="S244" s="187">
        <v>4810</v>
      </c>
      <c r="T244" s="187">
        <v>3441</v>
      </c>
      <c r="U244" s="187">
        <v>2166</v>
      </c>
      <c r="V244" s="187">
        <v>1271</v>
      </c>
    </row>
    <row r="245" spans="1:22">
      <c r="A245" s="169" t="s">
        <v>144</v>
      </c>
      <c r="B245" s="165">
        <v>59669</v>
      </c>
      <c r="C245" s="63"/>
      <c r="D245" s="187">
        <v>2662</v>
      </c>
      <c r="E245" s="187">
        <v>3165</v>
      </c>
      <c r="F245" s="187">
        <v>3116</v>
      </c>
      <c r="G245" s="187">
        <v>2987</v>
      </c>
      <c r="H245" s="187">
        <v>2968</v>
      </c>
      <c r="I245" s="187">
        <v>3046</v>
      </c>
      <c r="J245" s="187">
        <v>3343</v>
      </c>
      <c r="K245" s="187">
        <v>3356</v>
      </c>
      <c r="L245" s="187">
        <v>3380</v>
      </c>
      <c r="M245" s="187">
        <v>4177</v>
      </c>
      <c r="N245" s="187">
        <v>4488</v>
      </c>
      <c r="O245" s="187">
        <v>4541</v>
      </c>
      <c r="P245" s="187">
        <v>3971</v>
      </c>
      <c r="Q245" s="187">
        <v>3880</v>
      </c>
      <c r="R245" s="187">
        <v>3789</v>
      </c>
      <c r="S245" s="187">
        <v>2638</v>
      </c>
      <c r="T245" s="187">
        <v>2045</v>
      </c>
      <c r="U245" s="187">
        <v>1319</v>
      </c>
      <c r="V245" s="187">
        <v>798</v>
      </c>
    </row>
    <row r="246" spans="1:22">
      <c r="A246" s="169" t="s">
        <v>148</v>
      </c>
      <c r="B246" s="165">
        <v>44214</v>
      </c>
      <c r="C246" s="63"/>
      <c r="D246" s="187">
        <v>1762</v>
      </c>
      <c r="E246" s="187">
        <v>2152</v>
      </c>
      <c r="F246" s="187">
        <v>2076</v>
      </c>
      <c r="G246" s="187">
        <v>2060</v>
      </c>
      <c r="H246" s="187">
        <v>1939</v>
      </c>
      <c r="I246" s="187">
        <v>2200</v>
      </c>
      <c r="J246" s="187">
        <v>2117</v>
      </c>
      <c r="K246" s="187">
        <v>2261</v>
      </c>
      <c r="L246" s="187">
        <v>2334</v>
      </c>
      <c r="M246" s="187">
        <v>3119</v>
      </c>
      <c r="N246" s="187">
        <v>3588</v>
      </c>
      <c r="O246" s="187">
        <v>3599</v>
      </c>
      <c r="P246" s="187">
        <v>3328</v>
      </c>
      <c r="Q246" s="187">
        <v>3200</v>
      </c>
      <c r="R246" s="187">
        <v>3066</v>
      </c>
      <c r="S246" s="187">
        <v>2167</v>
      </c>
      <c r="T246" s="187">
        <v>1666</v>
      </c>
      <c r="U246" s="187">
        <v>994</v>
      </c>
      <c r="V246" s="187">
        <v>586</v>
      </c>
    </row>
    <row r="247" spans="1:22">
      <c r="A247" s="169" t="s">
        <v>127</v>
      </c>
      <c r="B247" s="165">
        <v>263992</v>
      </c>
      <c r="C247" s="63"/>
      <c r="D247" s="187">
        <v>12350</v>
      </c>
      <c r="E247" s="187">
        <v>12539</v>
      </c>
      <c r="F247" s="187">
        <v>10818</v>
      </c>
      <c r="G247" s="187">
        <v>12437</v>
      </c>
      <c r="H247" s="187">
        <v>26407</v>
      </c>
      <c r="I247" s="187">
        <v>26551</v>
      </c>
      <c r="J247" s="187">
        <v>23051</v>
      </c>
      <c r="K247" s="187">
        <v>19851</v>
      </c>
      <c r="L247" s="187">
        <v>16047</v>
      </c>
      <c r="M247" s="187">
        <v>15965</v>
      </c>
      <c r="N247" s="187">
        <v>16667</v>
      </c>
      <c r="O247" s="187">
        <v>15531</v>
      </c>
      <c r="P247" s="187">
        <v>12975</v>
      </c>
      <c r="Q247" s="187">
        <v>11460</v>
      </c>
      <c r="R247" s="187">
        <v>10240</v>
      </c>
      <c r="S247" s="187">
        <v>7534</v>
      </c>
      <c r="T247" s="187">
        <v>6383</v>
      </c>
      <c r="U247" s="187">
        <v>4443</v>
      </c>
      <c r="V247" s="187">
        <v>2743</v>
      </c>
    </row>
    <row r="248" spans="1:22">
      <c r="A248" s="169" t="s">
        <v>153</v>
      </c>
      <c r="B248" s="165">
        <v>26775</v>
      </c>
      <c r="C248" s="63"/>
      <c r="D248" s="187">
        <v>1290</v>
      </c>
      <c r="E248" s="187">
        <v>1491</v>
      </c>
      <c r="F248" s="187">
        <v>1456</v>
      </c>
      <c r="G248" s="187">
        <v>1395</v>
      </c>
      <c r="H248" s="187">
        <v>1450</v>
      </c>
      <c r="I248" s="187">
        <v>1570</v>
      </c>
      <c r="J248" s="187">
        <v>1593</v>
      </c>
      <c r="K248" s="187">
        <v>1589</v>
      </c>
      <c r="L248" s="187">
        <v>1600</v>
      </c>
      <c r="M248" s="187">
        <v>2015</v>
      </c>
      <c r="N248" s="187">
        <v>2143</v>
      </c>
      <c r="O248" s="187">
        <v>2002</v>
      </c>
      <c r="P248" s="187">
        <v>1743</v>
      </c>
      <c r="Q248" s="187">
        <v>1575</v>
      </c>
      <c r="R248" s="187">
        <v>1494</v>
      </c>
      <c r="S248" s="187">
        <v>1036</v>
      </c>
      <c r="T248" s="187">
        <v>694</v>
      </c>
      <c r="U248" s="187">
        <v>397</v>
      </c>
      <c r="V248" s="187">
        <v>242</v>
      </c>
    </row>
    <row r="249" spans="1:22">
      <c r="A249" s="169" t="s">
        <v>147</v>
      </c>
      <c r="B249" s="165">
        <v>76334</v>
      </c>
      <c r="C249" s="63"/>
      <c r="D249" s="187">
        <v>3216</v>
      </c>
      <c r="E249" s="187">
        <v>3725</v>
      </c>
      <c r="F249" s="187">
        <v>3865</v>
      </c>
      <c r="G249" s="187">
        <v>3427</v>
      </c>
      <c r="H249" s="187">
        <v>3596</v>
      </c>
      <c r="I249" s="187">
        <v>3955</v>
      </c>
      <c r="J249" s="187">
        <v>3992</v>
      </c>
      <c r="K249" s="187">
        <v>3948</v>
      </c>
      <c r="L249" s="187">
        <v>3808</v>
      </c>
      <c r="M249" s="187">
        <v>5137</v>
      </c>
      <c r="N249" s="187">
        <v>6051</v>
      </c>
      <c r="O249" s="187">
        <v>6123</v>
      </c>
      <c r="P249" s="187">
        <v>5592</v>
      </c>
      <c r="Q249" s="187">
        <v>5410</v>
      </c>
      <c r="R249" s="187">
        <v>5053</v>
      </c>
      <c r="S249" s="187">
        <v>3872</v>
      </c>
      <c r="T249" s="187">
        <v>2842</v>
      </c>
      <c r="U249" s="187">
        <v>1756</v>
      </c>
      <c r="V249" s="187">
        <v>966</v>
      </c>
    </row>
    <row r="250" spans="1:22">
      <c r="A250" s="169" t="s">
        <v>145</v>
      </c>
      <c r="B250" s="165">
        <v>77054</v>
      </c>
      <c r="C250" s="63"/>
      <c r="D250" s="187">
        <v>3657</v>
      </c>
      <c r="E250" s="187">
        <v>3938</v>
      </c>
      <c r="F250" s="187">
        <v>3612</v>
      </c>
      <c r="G250" s="187">
        <v>4294</v>
      </c>
      <c r="H250" s="187">
        <v>7364</v>
      </c>
      <c r="I250" s="187">
        <v>6340</v>
      </c>
      <c r="J250" s="187">
        <v>5779</v>
      </c>
      <c r="K250" s="187">
        <v>4782</v>
      </c>
      <c r="L250" s="187">
        <v>3994</v>
      </c>
      <c r="M250" s="187">
        <v>4462</v>
      </c>
      <c r="N250" s="187">
        <v>5038</v>
      </c>
      <c r="O250" s="187">
        <v>5153</v>
      </c>
      <c r="P250" s="187">
        <v>4173</v>
      </c>
      <c r="Q250" s="187">
        <v>3726</v>
      </c>
      <c r="R250" s="187">
        <v>3513</v>
      </c>
      <c r="S250" s="187">
        <v>2626</v>
      </c>
      <c r="T250" s="187">
        <v>2315</v>
      </c>
      <c r="U250" s="187">
        <v>1461</v>
      </c>
      <c r="V250" s="187">
        <v>827</v>
      </c>
    </row>
    <row r="251" spans="1:22">
      <c r="A251" s="169" t="s">
        <v>146</v>
      </c>
      <c r="B251" s="165">
        <v>62439</v>
      </c>
      <c r="C251" s="63"/>
      <c r="D251" s="187">
        <v>3057</v>
      </c>
      <c r="E251" s="187">
        <v>3359</v>
      </c>
      <c r="F251" s="187">
        <v>3167</v>
      </c>
      <c r="G251" s="187">
        <v>3160</v>
      </c>
      <c r="H251" s="187">
        <v>3247</v>
      </c>
      <c r="I251" s="187">
        <v>3797</v>
      </c>
      <c r="J251" s="187">
        <v>3882</v>
      </c>
      <c r="K251" s="187">
        <v>3687</v>
      </c>
      <c r="L251" s="187">
        <v>3586</v>
      </c>
      <c r="M251" s="187">
        <v>4595</v>
      </c>
      <c r="N251" s="187">
        <v>5055</v>
      </c>
      <c r="O251" s="187">
        <v>4652</v>
      </c>
      <c r="P251" s="187">
        <v>4061</v>
      </c>
      <c r="Q251" s="187">
        <v>3699</v>
      </c>
      <c r="R251" s="187">
        <v>3553</v>
      </c>
      <c r="S251" s="187">
        <v>2444</v>
      </c>
      <c r="T251" s="187">
        <v>1814</v>
      </c>
      <c r="U251" s="187">
        <v>1035</v>
      </c>
      <c r="V251" s="187">
        <v>589</v>
      </c>
    </row>
    <row r="252" spans="1:22">
      <c r="A252" s="169" t="s">
        <v>152</v>
      </c>
      <c r="B252" s="165">
        <v>57124</v>
      </c>
      <c r="C252" s="63"/>
      <c r="D252" s="187">
        <v>2717</v>
      </c>
      <c r="E252" s="187">
        <v>3043</v>
      </c>
      <c r="F252" s="187">
        <v>2911</v>
      </c>
      <c r="G252" s="187">
        <v>2809</v>
      </c>
      <c r="H252" s="187">
        <v>2763</v>
      </c>
      <c r="I252" s="187">
        <v>2855</v>
      </c>
      <c r="J252" s="187">
        <v>3082</v>
      </c>
      <c r="K252" s="187">
        <v>3498</v>
      </c>
      <c r="L252" s="187">
        <v>3351</v>
      </c>
      <c r="M252" s="187">
        <v>4047</v>
      </c>
      <c r="N252" s="187">
        <v>4470</v>
      </c>
      <c r="O252" s="187">
        <v>4421</v>
      </c>
      <c r="P252" s="187">
        <v>3889</v>
      </c>
      <c r="Q252" s="187">
        <v>3442</v>
      </c>
      <c r="R252" s="187">
        <v>3252</v>
      </c>
      <c r="S252" s="187">
        <v>2529</v>
      </c>
      <c r="T252" s="187">
        <v>2059</v>
      </c>
      <c r="U252" s="187">
        <v>1252</v>
      </c>
      <c r="V252" s="187">
        <v>734</v>
      </c>
    </row>
    <row r="253" spans="1:22">
      <c r="A253" s="169" t="s">
        <v>133</v>
      </c>
      <c r="B253" s="165">
        <v>54616</v>
      </c>
      <c r="C253" s="63"/>
      <c r="D253" s="187">
        <v>2709</v>
      </c>
      <c r="E253" s="187">
        <v>3123</v>
      </c>
      <c r="F253" s="187">
        <v>3058</v>
      </c>
      <c r="G253" s="187">
        <v>2873</v>
      </c>
      <c r="H253" s="187">
        <v>2918</v>
      </c>
      <c r="I253" s="187">
        <v>2939</v>
      </c>
      <c r="J253" s="187">
        <v>3035</v>
      </c>
      <c r="K253" s="187">
        <v>3290</v>
      </c>
      <c r="L253" s="187">
        <v>3351</v>
      </c>
      <c r="M253" s="187">
        <v>4039</v>
      </c>
      <c r="N253" s="187">
        <v>4330</v>
      </c>
      <c r="O253" s="187">
        <v>4080</v>
      </c>
      <c r="P253" s="187">
        <v>3505</v>
      </c>
      <c r="Q253" s="187">
        <v>3102</v>
      </c>
      <c r="R253" s="187">
        <v>2882</v>
      </c>
      <c r="S253" s="187">
        <v>2149</v>
      </c>
      <c r="T253" s="187">
        <v>1649</v>
      </c>
      <c r="U253" s="187">
        <v>1026</v>
      </c>
      <c r="V253" s="187">
        <v>558</v>
      </c>
    </row>
    <row r="254" spans="1:22">
      <c r="A254" s="169" t="s">
        <v>140</v>
      </c>
      <c r="B254" s="165">
        <v>49703</v>
      </c>
      <c r="C254" s="63"/>
      <c r="D254" s="187">
        <v>2439</v>
      </c>
      <c r="E254" s="187">
        <v>3110</v>
      </c>
      <c r="F254" s="187">
        <v>3099</v>
      </c>
      <c r="G254" s="187">
        <v>2708</v>
      </c>
      <c r="H254" s="187">
        <v>2563</v>
      </c>
      <c r="I254" s="187">
        <v>2384</v>
      </c>
      <c r="J254" s="187">
        <v>2619</v>
      </c>
      <c r="K254" s="187">
        <v>3163</v>
      </c>
      <c r="L254" s="187">
        <v>3162</v>
      </c>
      <c r="M254" s="187">
        <v>3503</v>
      </c>
      <c r="N254" s="187">
        <v>3825</v>
      </c>
      <c r="O254" s="187">
        <v>3519</v>
      </c>
      <c r="P254" s="187">
        <v>3129</v>
      </c>
      <c r="Q254" s="187">
        <v>2692</v>
      </c>
      <c r="R254" s="187">
        <v>2537</v>
      </c>
      <c r="S254" s="187">
        <v>1924</v>
      </c>
      <c r="T254" s="187">
        <v>1625</v>
      </c>
      <c r="U254" s="187">
        <v>1068</v>
      </c>
      <c r="V254" s="187">
        <v>634</v>
      </c>
    </row>
    <row r="255" spans="1:22">
      <c r="A255" s="169" t="s">
        <v>137</v>
      </c>
      <c r="B255" s="165">
        <v>81867</v>
      </c>
      <c r="C255" s="62"/>
      <c r="D255" s="187">
        <v>3939</v>
      </c>
      <c r="E255" s="187">
        <v>4566</v>
      </c>
      <c r="F255" s="187">
        <v>4479</v>
      </c>
      <c r="G255" s="187">
        <v>4058</v>
      </c>
      <c r="H255" s="187">
        <v>4302</v>
      </c>
      <c r="I255" s="187">
        <v>5037</v>
      </c>
      <c r="J255" s="187">
        <v>5153</v>
      </c>
      <c r="K255" s="187">
        <v>5440</v>
      </c>
      <c r="L255" s="187">
        <v>5230</v>
      </c>
      <c r="M255" s="187">
        <v>6154</v>
      </c>
      <c r="N255" s="187">
        <v>6503</v>
      </c>
      <c r="O255" s="187">
        <v>5867</v>
      </c>
      <c r="P255" s="187">
        <v>5023</v>
      </c>
      <c r="Q255" s="187">
        <v>4609</v>
      </c>
      <c r="R255" s="187">
        <v>4094</v>
      </c>
      <c r="S255" s="187">
        <v>3080</v>
      </c>
      <c r="T255" s="187">
        <v>2278</v>
      </c>
      <c r="U255" s="187">
        <v>1330</v>
      </c>
      <c r="V255" s="187">
        <v>725</v>
      </c>
    </row>
    <row r="256" spans="1:22">
      <c r="A256" s="169" t="s">
        <v>141</v>
      </c>
      <c r="B256" s="165">
        <v>191887</v>
      </c>
      <c r="C256" s="62"/>
      <c r="D256" s="187">
        <v>9154</v>
      </c>
      <c r="E256" s="187">
        <v>10388</v>
      </c>
      <c r="F256" s="187">
        <v>10068</v>
      </c>
      <c r="G256" s="187">
        <v>10121</v>
      </c>
      <c r="H256" s="187">
        <v>12657</v>
      </c>
      <c r="I256" s="187">
        <v>11110</v>
      </c>
      <c r="J256" s="187">
        <v>11514</v>
      </c>
      <c r="K256" s="187">
        <v>11763</v>
      </c>
      <c r="L256" s="187">
        <v>10833</v>
      </c>
      <c r="M256" s="187">
        <v>13269</v>
      </c>
      <c r="N256" s="187">
        <v>14438</v>
      </c>
      <c r="O256" s="187">
        <v>13847</v>
      </c>
      <c r="P256" s="187">
        <v>12165</v>
      </c>
      <c r="Q256" s="187">
        <v>11301</v>
      </c>
      <c r="R256" s="187">
        <v>10697</v>
      </c>
      <c r="S256" s="187">
        <v>7460</v>
      </c>
      <c r="T256" s="187">
        <v>5653</v>
      </c>
      <c r="U256" s="187">
        <v>3429</v>
      </c>
      <c r="V256" s="187">
        <v>2020</v>
      </c>
    </row>
    <row r="257" spans="1:22">
      <c r="A257" s="169" t="s">
        <v>143</v>
      </c>
      <c r="B257" s="165">
        <v>323634</v>
      </c>
      <c r="C257" s="62"/>
      <c r="D257" s="187">
        <v>16463</v>
      </c>
      <c r="E257" s="187">
        <v>16520</v>
      </c>
      <c r="F257" s="187">
        <v>14720</v>
      </c>
      <c r="G257" s="187">
        <v>16398</v>
      </c>
      <c r="H257" s="187">
        <v>30197</v>
      </c>
      <c r="I257" s="187">
        <v>31995</v>
      </c>
      <c r="J257" s="187">
        <v>28088</v>
      </c>
      <c r="K257" s="187">
        <v>23175</v>
      </c>
      <c r="L257" s="187">
        <v>18458</v>
      </c>
      <c r="M257" s="187">
        <v>20357</v>
      </c>
      <c r="N257" s="187">
        <v>22175</v>
      </c>
      <c r="O257" s="187">
        <v>21161</v>
      </c>
      <c r="P257" s="187">
        <v>17196</v>
      </c>
      <c r="Q257" s="187">
        <v>12748</v>
      </c>
      <c r="R257" s="187">
        <v>11029</v>
      </c>
      <c r="S257" s="187">
        <v>8704</v>
      </c>
      <c r="T257" s="187">
        <v>7164</v>
      </c>
      <c r="U257" s="187">
        <v>4616</v>
      </c>
      <c r="V257" s="187">
        <v>2470</v>
      </c>
    </row>
    <row r="258" spans="1:22">
      <c r="A258" s="169" t="s">
        <v>134</v>
      </c>
      <c r="B258" s="165">
        <v>118070</v>
      </c>
      <c r="C258" s="62"/>
      <c r="D258" s="187">
        <v>5384</v>
      </c>
      <c r="E258" s="187">
        <v>6107</v>
      </c>
      <c r="F258" s="187">
        <v>6090</v>
      </c>
      <c r="G258" s="187">
        <v>5624</v>
      </c>
      <c r="H258" s="187">
        <v>5392</v>
      </c>
      <c r="I258" s="187">
        <v>6336</v>
      </c>
      <c r="J258" s="187">
        <v>6678</v>
      </c>
      <c r="K258" s="187">
        <v>7100</v>
      </c>
      <c r="L258" s="187">
        <v>6738</v>
      </c>
      <c r="M258" s="187">
        <v>8427</v>
      </c>
      <c r="N258" s="187">
        <v>9661</v>
      </c>
      <c r="O258" s="187">
        <v>9150</v>
      </c>
      <c r="P258" s="187">
        <v>8371</v>
      </c>
      <c r="Q258" s="187">
        <v>7661</v>
      </c>
      <c r="R258" s="187">
        <v>6769</v>
      </c>
      <c r="S258" s="187">
        <v>5092</v>
      </c>
      <c r="T258" s="187">
        <v>3753</v>
      </c>
      <c r="U258" s="187">
        <v>2340</v>
      </c>
      <c r="V258" s="187">
        <v>1397</v>
      </c>
    </row>
    <row r="259" spans="1:22">
      <c r="A259" s="169" t="s">
        <v>155</v>
      </c>
      <c r="B259" s="165">
        <v>40713</v>
      </c>
      <c r="C259" s="62"/>
      <c r="D259" s="187">
        <v>1692</v>
      </c>
      <c r="E259" s="187">
        <v>1929</v>
      </c>
      <c r="F259" s="187">
        <v>2020</v>
      </c>
      <c r="G259" s="187">
        <v>2040</v>
      </c>
      <c r="H259" s="187">
        <v>2206</v>
      </c>
      <c r="I259" s="187">
        <v>2346</v>
      </c>
      <c r="J259" s="187">
        <v>2399</v>
      </c>
      <c r="K259" s="187">
        <v>2433</v>
      </c>
      <c r="L259" s="187">
        <v>2235</v>
      </c>
      <c r="M259" s="187">
        <v>2866</v>
      </c>
      <c r="N259" s="187">
        <v>3394</v>
      </c>
      <c r="O259" s="187">
        <v>3396</v>
      </c>
      <c r="P259" s="187">
        <v>2754</v>
      </c>
      <c r="Q259" s="187">
        <v>2425</v>
      </c>
      <c r="R259" s="187">
        <v>2193</v>
      </c>
      <c r="S259" s="187">
        <v>1702</v>
      </c>
      <c r="T259" s="187">
        <v>1317</v>
      </c>
      <c r="U259" s="187">
        <v>914</v>
      </c>
      <c r="V259" s="187">
        <v>452</v>
      </c>
    </row>
    <row r="260" spans="1:22">
      <c r="A260" s="169" t="s">
        <v>129</v>
      </c>
      <c r="B260" s="165">
        <v>47795</v>
      </c>
      <c r="C260" s="62"/>
      <c r="D260" s="187">
        <v>2870</v>
      </c>
      <c r="E260" s="187">
        <v>2846</v>
      </c>
      <c r="F260" s="187">
        <v>2535</v>
      </c>
      <c r="G260" s="187">
        <v>2392</v>
      </c>
      <c r="H260" s="187">
        <v>2439</v>
      </c>
      <c r="I260" s="187">
        <v>3046</v>
      </c>
      <c r="J260" s="187">
        <v>3252</v>
      </c>
      <c r="K260" s="187">
        <v>3272</v>
      </c>
      <c r="L260" s="187">
        <v>2813</v>
      </c>
      <c r="M260" s="187">
        <v>3326</v>
      </c>
      <c r="N260" s="187">
        <v>3500</v>
      </c>
      <c r="O260" s="187">
        <v>3399</v>
      </c>
      <c r="P260" s="187">
        <v>2887</v>
      </c>
      <c r="Q260" s="187">
        <v>2651</v>
      </c>
      <c r="R260" s="187">
        <v>2522</v>
      </c>
      <c r="S260" s="187">
        <v>1680</v>
      </c>
      <c r="T260" s="187">
        <v>1288</v>
      </c>
      <c r="U260" s="187">
        <v>727</v>
      </c>
      <c r="V260" s="187">
        <v>350</v>
      </c>
    </row>
    <row r="261" spans="1:22">
      <c r="A261" s="169" t="s">
        <v>126</v>
      </c>
      <c r="B261" s="165">
        <v>46926</v>
      </c>
      <c r="C261" s="62"/>
      <c r="D261" s="187">
        <v>2185</v>
      </c>
      <c r="E261" s="187">
        <v>2542</v>
      </c>
      <c r="F261" s="187">
        <v>2489</v>
      </c>
      <c r="G261" s="187">
        <v>2289</v>
      </c>
      <c r="H261" s="187">
        <v>2228</v>
      </c>
      <c r="I261" s="187">
        <v>2598</v>
      </c>
      <c r="J261" s="187">
        <v>2739</v>
      </c>
      <c r="K261" s="187">
        <v>2727</v>
      </c>
      <c r="L261" s="187">
        <v>2717</v>
      </c>
      <c r="M261" s="187">
        <v>3487</v>
      </c>
      <c r="N261" s="187">
        <v>3609</v>
      </c>
      <c r="O261" s="187">
        <v>3481</v>
      </c>
      <c r="P261" s="187">
        <v>3202</v>
      </c>
      <c r="Q261" s="187">
        <v>2888</v>
      </c>
      <c r="R261" s="187">
        <v>2748</v>
      </c>
      <c r="S261" s="187">
        <v>1970</v>
      </c>
      <c r="T261" s="187">
        <v>1537</v>
      </c>
      <c r="U261" s="187">
        <v>971</v>
      </c>
      <c r="V261" s="187">
        <v>519</v>
      </c>
    </row>
    <row r="262" spans="1:22">
      <c r="A262" s="169" t="s">
        <v>128</v>
      </c>
      <c r="B262" s="165">
        <v>13155</v>
      </c>
      <c r="C262" s="62"/>
      <c r="D262" s="187">
        <v>560</v>
      </c>
      <c r="E262" s="187">
        <v>611</v>
      </c>
      <c r="F262" s="187">
        <v>680</v>
      </c>
      <c r="G262" s="187">
        <v>601</v>
      </c>
      <c r="H262" s="187">
        <v>547</v>
      </c>
      <c r="I262" s="187">
        <v>574</v>
      </c>
      <c r="J262" s="187">
        <v>611</v>
      </c>
      <c r="K262" s="187">
        <v>726</v>
      </c>
      <c r="L262" s="187">
        <v>769</v>
      </c>
      <c r="M262" s="187">
        <v>937</v>
      </c>
      <c r="N262" s="187">
        <v>1030</v>
      </c>
      <c r="O262" s="187">
        <v>1026</v>
      </c>
      <c r="P262" s="187">
        <v>938</v>
      </c>
      <c r="Q262" s="187">
        <v>909</v>
      </c>
      <c r="R262" s="187">
        <v>813</v>
      </c>
      <c r="S262" s="187">
        <v>708</v>
      </c>
      <c r="T262" s="187">
        <v>522</v>
      </c>
      <c r="U262" s="187">
        <v>373</v>
      </c>
      <c r="V262" s="187">
        <v>220</v>
      </c>
    </row>
    <row r="263" spans="1:22">
      <c r="A263" s="169" t="s">
        <v>154</v>
      </c>
      <c r="B263" s="165">
        <v>71155</v>
      </c>
      <c r="C263" s="62"/>
      <c r="D263" s="187">
        <v>3104</v>
      </c>
      <c r="E263" s="187">
        <v>3653</v>
      </c>
      <c r="F263" s="187">
        <v>3659</v>
      </c>
      <c r="G263" s="187">
        <v>3579</v>
      </c>
      <c r="H263" s="187">
        <v>3814</v>
      </c>
      <c r="I263" s="187">
        <v>3994</v>
      </c>
      <c r="J263" s="187">
        <v>4023</v>
      </c>
      <c r="K263" s="187">
        <v>4018</v>
      </c>
      <c r="L263" s="187">
        <v>4033</v>
      </c>
      <c r="M263" s="187">
        <v>5033</v>
      </c>
      <c r="N263" s="187">
        <v>5634</v>
      </c>
      <c r="O263" s="187">
        <v>5442</v>
      </c>
      <c r="P263" s="187">
        <v>4933</v>
      </c>
      <c r="Q263" s="187">
        <v>4507</v>
      </c>
      <c r="R263" s="187">
        <v>4276</v>
      </c>
      <c r="S263" s="187">
        <v>3159</v>
      </c>
      <c r="T263" s="187">
        <v>2223</v>
      </c>
      <c r="U263" s="187">
        <v>1312</v>
      </c>
      <c r="V263" s="187">
        <v>759</v>
      </c>
    </row>
    <row r="264" spans="1:22">
      <c r="A264" s="169" t="s">
        <v>149</v>
      </c>
      <c r="B264" s="165">
        <v>175395</v>
      </c>
      <c r="C264" s="62"/>
      <c r="D264" s="187">
        <v>8945</v>
      </c>
      <c r="E264" s="187">
        <v>9920</v>
      </c>
      <c r="F264" s="187">
        <v>9770</v>
      </c>
      <c r="G264" s="187">
        <v>9541</v>
      </c>
      <c r="H264" s="187">
        <v>10048</v>
      </c>
      <c r="I264" s="187">
        <v>10967</v>
      </c>
      <c r="J264" s="187">
        <v>11562</v>
      </c>
      <c r="K264" s="187">
        <v>11722</v>
      </c>
      <c r="L264" s="187">
        <v>11040</v>
      </c>
      <c r="M264" s="187">
        <v>13197</v>
      </c>
      <c r="N264" s="187">
        <v>13793</v>
      </c>
      <c r="O264" s="187">
        <v>12500</v>
      </c>
      <c r="P264" s="187">
        <v>10870</v>
      </c>
      <c r="Q264" s="187">
        <v>9184</v>
      </c>
      <c r="R264" s="187">
        <v>8076</v>
      </c>
      <c r="S264" s="187">
        <v>6103</v>
      </c>
      <c r="T264" s="187">
        <v>4561</v>
      </c>
      <c r="U264" s="187">
        <v>2454</v>
      </c>
      <c r="V264" s="187">
        <v>1142</v>
      </c>
    </row>
    <row r="265" spans="1:22">
      <c r="A265" s="169" t="s">
        <v>125</v>
      </c>
      <c r="B265" s="165">
        <v>10654</v>
      </c>
      <c r="C265" s="62"/>
      <c r="D265" s="187">
        <v>472</v>
      </c>
      <c r="E265" s="187">
        <v>518</v>
      </c>
      <c r="F265" s="187">
        <v>569</v>
      </c>
      <c r="G265" s="187">
        <v>506</v>
      </c>
      <c r="H265" s="187">
        <v>429</v>
      </c>
      <c r="I265" s="187">
        <v>563</v>
      </c>
      <c r="J265" s="187">
        <v>611</v>
      </c>
      <c r="K265" s="187">
        <v>609</v>
      </c>
      <c r="L265" s="187">
        <v>577</v>
      </c>
      <c r="M265" s="187">
        <v>748</v>
      </c>
      <c r="N265" s="187">
        <v>894</v>
      </c>
      <c r="O265" s="187">
        <v>829</v>
      </c>
      <c r="P265" s="187">
        <v>755</v>
      </c>
      <c r="Q265" s="187">
        <v>706</v>
      </c>
      <c r="R265" s="187">
        <v>644</v>
      </c>
      <c r="S265" s="187">
        <v>529</v>
      </c>
      <c r="T265" s="187">
        <v>362</v>
      </c>
      <c r="U265" s="187">
        <v>227</v>
      </c>
      <c r="V265" s="187">
        <v>106</v>
      </c>
    </row>
    <row r="266" spans="1:22">
      <c r="A266" s="169" t="s">
        <v>130</v>
      </c>
      <c r="B266" s="165">
        <v>76147</v>
      </c>
      <c r="C266" s="62"/>
      <c r="D266" s="187">
        <v>3262</v>
      </c>
      <c r="E266" s="187">
        <v>3883</v>
      </c>
      <c r="F266" s="187">
        <v>3916</v>
      </c>
      <c r="G266" s="187">
        <v>3818</v>
      </c>
      <c r="H266" s="187">
        <v>3529</v>
      </c>
      <c r="I266" s="187">
        <v>3981</v>
      </c>
      <c r="J266" s="187">
        <v>4282</v>
      </c>
      <c r="K266" s="187">
        <v>4250</v>
      </c>
      <c r="L266" s="187">
        <v>4228</v>
      </c>
      <c r="M266" s="187">
        <v>5422</v>
      </c>
      <c r="N266" s="187">
        <v>6098</v>
      </c>
      <c r="O266" s="187">
        <v>5761</v>
      </c>
      <c r="P266" s="187">
        <v>5180</v>
      </c>
      <c r="Q266" s="187">
        <v>5003</v>
      </c>
      <c r="R266" s="187">
        <v>4539</v>
      </c>
      <c r="S266" s="187">
        <v>3527</v>
      </c>
      <c r="T266" s="187">
        <v>2648</v>
      </c>
      <c r="U266" s="187">
        <v>1702</v>
      </c>
      <c r="V266" s="187">
        <v>1118</v>
      </c>
    </row>
    <row r="267" spans="1:22">
      <c r="A267" s="169" t="s">
        <v>139</v>
      </c>
      <c r="B267" s="165">
        <v>91782</v>
      </c>
      <c r="C267" s="62"/>
      <c r="D267" s="187">
        <v>4375</v>
      </c>
      <c r="E267" s="187">
        <v>4753</v>
      </c>
      <c r="F267" s="187">
        <v>4748</v>
      </c>
      <c r="G267" s="187">
        <v>4596</v>
      </c>
      <c r="H267" s="187">
        <v>5283</v>
      </c>
      <c r="I267" s="187">
        <v>5929</v>
      </c>
      <c r="J267" s="187">
        <v>6056</v>
      </c>
      <c r="K267" s="187">
        <v>5950</v>
      </c>
      <c r="L267" s="187">
        <v>5248</v>
      </c>
      <c r="M267" s="187">
        <v>6608</v>
      </c>
      <c r="N267" s="187">
        <v>7326</v>
      </c>
      <c r="O267" s="187">
        <v>6913</v>
      </c>
      <c r="P267" s="187">
        <v>5796</v>
      </c>
      <c r="Q267" s="187">
        <v>5031</v>
      </c>
      <c r="R267" s="187">
        <v>4624</v>
      </c>
      <c r="S267" s="187">
        <v>3354</v>
      </c>
      <c r="T267" s="187">
        <v>2751</v>
      </c>
      <c r="U267" s="187">
        <v>1593</v>
      </c>
      <c r="V267" s="187">
        <v>848</v>
      </c>
    </row>
    <row r="268" spans="1:22">
      <c r="A268" s="169" t="s">
        <v>136</v>
      </c>
      <c r="B268" s="165">
        <v>59020</v>
      </c>
      <c r="C268" s="62"/>
      <c r="D268" s="187">
        <v>2532</v>
      </c>
      <c r="E268" s="187">
        <v>2909</v>
      </c>
      <c r="F268" s="187">
        <v>3085</v>
      </c>
      <c r="G268" s="187">
        <v>2834</v>
      </c>
      <c r="H268" s="187">
        <v>2735</v>
      </c>
      <c r="I268" s="187">
        <v>2834</v>
      </c>
      <c r="J268" s="187">
        <v>2862</v>
      </c>
      <c r="K268" s="187">
        <v>3057</v>
      </c>
      <c r="L268" s="187">
        <v>3201</v>
      </c>
      <c r="M268" s="187">
        <v>4288</v>
      </c>
      <c r="N268" s="187">
        <v>4800</v>
      </c>
      <c r="O268" s="187">
        <v>4651</v>
      </c>
      <c r="P268" s="187">
        <v>4302</v>
      </c>
      <c r="Q268" s="187">
        <v>4048</v>
      </c>
      <c r="R268" s="187">
        <v>3926</v>
      </c>
      <c r="S268" s="187">
        <v>2817</v>
      </c>
      <c r="T268" s="187">
        <v>2058</v>
      </c>
      <c r="U268" s="187">
        <v>1304</v>
      </c>
      <c r="V268" s="187">
        <v>777</v>
      </c>
    </row>
    <row r="269" spans="1:22">
      <c r="A269" s="169" t="s">
        <v>135</v>
      </c>
      <c r="B269" s="165">
        <v>11031</v>
      </c>
      <c r="C269" s="62"/>
      <c r="D269" s="187">
        <v>585</v>
      </c>
      <c r="E269" s="187">
        <v>674</v>
      </c>
      <c r="F269" s="187">
        <v>612</v>
      </c>
      <c r="G269" s="187">
        <v>582</v>
      </c>
      <c r="H269" s="187">
        <v>508</v>
      </c>
      <c r="I269" s="187">
        <v>624</v>
      </c>
      <c r="J269" s="187">
        <v>641</v>
      </c>
      <c r="K269" s="187">
        <v>656</v>
      </c>
      <c r="L269" s="187">
        <v>677</v>
      </c>
      <c r="M269" s="187">
        <v>802</v>
      </c>
      <c r="N269" s="187">
        <v>833</v>
      </c>
      <c r="O269" s="187">
        <v>779</v>
      </c>
      <c r="P269" s="187">
        <v>740</v>
      </c>
      <c r="Q269" s="187">
        <v>684</v>
      </c>
      <c r="R269" s="187">
        <v>573</v>
      </c>
      <c r="S269" s="187">
        <v>464</v>
      </c>
      <c r="T269" s="187">
        <v>315</v>
      </c>
      <c r="U269" s="187">
        <v>179</v>
      </c>
      <c r="V269" s="187">
        <v>103</v>
      </c>
    </row>
    <row r="270" spans="1:22">
      <c r="A270" s="169" t="s">
        <v>150</v>
      </c>
      <c r="B270" s="165">
        <v>58807</v>
      </c>
      <c r="C270" s="62"/>
      <c r="D270" s="187">
        <v>2512</v>
      </c>
      <c r="E270" s="187">
        <v>2758</v>
      </c>
      <c r="F270" s="187">
        <v>2891</v>
      </c>
      <c r="G270" s="187">
        <v>2699</v>
      </c>
      <c r="H270" s="187">
        <v>2886</v>
      </c>
      <c r="I270" s="187">
        <v>3020</v>
      </c>
      <c r="J270" s="187">
        <v>3122</v>
      </c>
      <c r="K270" s="187">
        <v>3158</v>
      </c>
      <c r="L270" s="187">
        <v>3184</v>
      </c>
      <c r="M270" s="187">
        <v>4020</v>
      </c>
      <c r="N270" s="187">
        <v>4531</v>
      </c>
      <c r="O270" s="187">
        <v>4614</v>
      </c>
      <c r="P270" s="187">
        <v>4303</v>
      </c>
      <c r="Q270" s="187">
        <v>3986</v>
      </c>
      <c r="R270" s="187">
        <v>3871</v>
      </c>
      <c r="S270" s="187">
        <v>2830</v>
      </c>
      <c r="T270" s="187">
        <v>2198</v>
      </c>
      <c r="U270" s="187">
        <v>1397</v>
      </c>
      <c r="V270" s="187">
        <v>827</v>
      </c>
    </row>
    <row r="271" spans="1:22">
      <c r="A271" s="169" t="s">
        <v>151</v>
      </c>
      <c r="B271" s="165">
        <v>167717</v>
      </c>
      <c r="C271" s="62"/>
      <c r="D271" s="187">
        <v>8140</v>
      </c>
      <c r="E271" s="187">
        <v>8884</v>
      </c>
      <c r="F271" s="187">
        <v>8905</v>
      </c>
      <c r="G271" s="187">
        <v>8545</v>
      </c>
      <c r="H271" s="187">
        <v>8887</v>
      </c>
      <c r="I271" s="187">
        <v>9900</v>
      </c>
      <c r="J271" s="187">
        <v>10404</v>
      </c>
      <c r="K271" s="187">
        <v>10913</v>
      </c>
      <c r="L271" s="187">
        <v>10167</v>
      </c>
      <c r="M271" s="187">
        <v>12187</v>
      </c>
      <c r="N271" s="187">
        <v>13274</v>
      </c>
      <c r="O271" s="187">
        <v>12730</v>
      </c>
      <c r="P271" s="187">
        <v>11113</v>
      </c>
      <c r="Q271" s="187">
        <v>9437</v>
      </c>
      <c r="R271" s="187">
        <v>8395</v>
      </c>
      <c r="S271" s="187">
        <v>6355</v>
      </c>
      <c r="T271" s="187">
        <v>4825</v>
      </c>
      <c r="U271" s="187">
        <v>3069</v>
      </c>
      <c r="V271" s="187">
        <v>1587</v>
      </c>
    </row>
    <row r="272" spans="1:22">
      <c r="A272" s="169" t="s">
        <v>131</v>
      </c>
      <c r="B272" s="165">
        <v>48093</v>
      </c>
      <c r="C272" s="62"/>
      <c r="D272" s="187">
        <v>2037</v>
      </c>
      <c r="E272" s="187">
        <v>2360</v>
      </c>
      <c r="F272" s="187">
        <v>2558</v>
      </c>
      <c r="G272" s="187">
        <v>2939</v>
      </c>
      <c r="H272" s="187">
        <v>4236</v>
      </c>
      <c r="I272" s="187">
        <v>2910</v>
      </c>
      <c r="J272" s="187">
        <v>2559</v>
      </c>
      <c r="K272" s="187">
        <v>2635</v>
      </c>
      <c r="L272" s="187">
        <v>2769</v>
      </c>
      <c r="M272" s="187">
        <v>3559</v>
      </c>
      <c r="N272" s="187">
        <v>3721</v>
      </c>
      <c r="O272" s="187">
        <v>3362</v>
      </c>
      <c r="P272" s="187">
        <v>2836</v>
      </c>
      <c r="Q272" s="187">
        <v>2534</v>
      </c>
      <c r="R272" s="187">
        <v>2511</v>
      </c>
      <c r="S272" s="187">
        <v>1873</v>
      </c>
      <c r="T272" s="187">
        <v>1409</v>
      </c>
      <c r="U272" s="187">
        <v>806</v>
      </c>
      <c r="V272" s="187">
        <v>479</v>
      </c>
    </row>
    <row r="273" spans="1:22">
      <c r="A273" s="170" t="s">
        <v>156</v>
      </c>
      <c r="B273" s="172">
        <v>47563</v>
      </c>
      <c r="C273" s="147"/>
      <c r="D273" s="187">
        <v>2256</v>
      </c>
      <c r="E273" s="187">
        <v>2507</v>
      </c>
      <c r="F273" s="187">
        <v>2494</v>
      </c>
      <c r="G273" s="187">
        <v>2429</v>
      </c>
      <c r="H273" s="187">
        <v>2680</v>
      </c>
      <c r="I273" s="187">
        <v>3131</v>
      </c>
      <c r="J273" s="187">
        <v>3045</v>
      </c>
      <c r="K273" s="187">
        <v>3075</v>
      </c>
      <c r="L273" s="187">
        <v>2655</v>
      </c>
      <c r="M273" s="187">
        <v>3291</v>
      </c>
      <c r="N273" s="187">
        <v>3880</v>
      </c>
      <c r="O273" s="187">
        <v>3646</v>
      </c>
      <c r="P273" s="187">
        <v>3253</v>
      </c>
      <c r="Q273" s="187">
        <v>2591</v>
      </c>
      <c r="R273" s="187">
        <v>2289</v>
      </c>
      <c r="S273" s="187">
        <v>1765</v>
      </c>
      <c r="T273" s="187">
        <v>1278</v>
      </c>
      <c r="U273" s="187">
        <v>867</v>
      </c>
      <c r="V273" s="187">
        <v>431</v>
      </c>
    </row>
    <row r="274" spans="1:22">
      <c r="A274" s="171" t="s">
        <v>138</v>
      </c>
      <c r="B274" s="173">
        <v>92854</v>
      </c>
      <c r="C274" s="80"/>
      <c r="D274" s="188">
        <v>4913</v>
      </c>
      <c r="E274" s="188">
        <v>5578</v>
      </c>
      <c r="F274" s="188">
        <v>5487</v>
      </c>
      <c r="G274" s="188">
        <v>5090</v>
      </c>
      <c r="H274" s="188">
        <v>5152</v>
      </c>
      <c r="I274" s="188">
        <v>5755</v>
      </c>
      <c r="J274" s="188">
        <v>6341</v>
      </c>
      <c r="K274" s="188">
        <v>6376</v>
      </c>
      <c r="L274" s="188">
        <v>5945</v>
      </c>
      <c r="M274" s="188">
        <v>7295</v>
      </c>
      <c r="N274" s="188">
        <v>7407</v>
      </c>
      <c r="O274" s="188">
        <v>6474</v>
      </c>
      <c r="P274" s="188">
        <v>5268</v>
      </c>
      <c r="Q274" s="188">
        <v>4703</v>
      </c>
      <c r="R274" s="188">
        <v>4295</v>
      </c>
      <c r="S274" s="188">
        <v>3032</v>
      </c>
      <c r="T274" s="188">
        <v>2069</v>
      </c>
      <c r="U274" s="188">
        <v>1127</v>
      </c>
      <c r="V274" s="188">
        <v>547</v>
      </c>
    </row>
    <row r="275" spans="1:22">
      <c r="A275" s="57" t="s">
        <v>237</v>
      </c>
      <c r="B275" s="58"/>
      <c r="C275" s="58"/>
      <c r="D275" s="299" t="s">
        <v>177</v>
      </c>
      <c r="E275" s="299"/>
      <c r="F275" s="299"/>
      <c r="G275" s="299"/>
      <c r="H275" s="299"/>
      <c r="I275" s="299"/>
      <c r="J275" s="299"/>
      <c r="K275" s="299"/>
      <c r="L275" s="299"/>
      <c r="M275" s="299"/>
      <c r="N275" s="299"/>
      <c r="O275" s="299"/>
      <c r="P275" s="299"/>
      <c r="Q275" s="299"/>
      <c r="R275" s="299"/>
      <c r="S275" s="299"/>
      <c r="T275" s="299"/>
      <c r="U275" s="299"/>
      <c r="V275" s="299"/>
    </row>
    <row r="276" spans="1:22">
      <c r="A276" s="59" t="s">
        <v>178</v>
      </c>
      <c r="B276" s="144" t="s">
        <v>179</v>
      </c>
      <c r="C276" s="144"/>
      <c r="D276" s="144" t="s">
        <v>180</v>
      </c>
      <c r="E276" s="144" t="s">
        <v>181</v>
      </c>
      <c r="F276" s="144" t="s">
        <v>182</v>
      </c>
      <c r="G276" s="144" t="s">
        <v>183</v>
      </c>
      <c r="H276" s="144" t="s">
        <v>184</v>
      </c>
      <c r="I276" s="144" t="s">
        <v>185</v>
      </c>
      <c r="J276" s="144" t="s">
        <v>186</v>
      </c>
      <c r="K276" s="144" t="s">
        <v>187</v>
      </c>
      <c r="L276" s="144" t="s">
        <v>188</v>
      </c>
      <c r="M276" s="144" t="s">
        <v>189</v>
      </c>
      <c r="N276" s="144" t="s">
        <v>190</v>
      </c>
      <c r="O276" s="144" t="s">
        <v>191</v>
      </c>
      <c r="P276" s="144" t="s">
        <v>192</v>
      </c>
      <c r="Q276" s="144" t="s">
        <v>193</v>
      </c>
      <c r="R276" s="144" t="s">
        <v>194</v>
      </c>
      <c r="S276" s="144" t="s">
        <v>195</v>
      </c>
      <c r="T276" s="144" t="s">
        <v>196</v>
      </c>
      <c r="U276" s="144" t="s">
        <v>197</v>
      </c>
      <c r="V276" s="144" t="s">
        <v>198</v>
      </c>
    </row>
    <row r="277" spans="1:22">
      <c r="A277" s="169" t="s">
        <v>132</v>
      </c>
      <c r="B277" s="165">
        <v>108561</v>
      </c>
      <c r="C277" s="63"/>
      <c r="D277" s="187">
        <v>5849</v>
      </c>
      <c r="E277" s="187">
        <v>5572</v>
      </c>
      <c r="F277" s="187">
        <v>4816</v>
      </c>
      <c r="G277" s="187">
        <v>5053</v>
      </c>
      <c r="H277" s="187">
        <v>8627</v>
      </c>
      <c r="I277" s="187">
        <v>9809</v>
      </c>
      <c r="J277" s="187">
        <v>9549</v>
      </c>
      <c r="K277" s="187">
        <v>8606</v>
      </c>
      <c r="L277" s="187">
        <v>7037</v>
      </c>
      <c r="M277" s="187">
        <v>7164</v>
      </c>
      <c r="N277" s="187">
        <v>7337</v>
      </c>
      <c r="O277" s="187">
        <v>7084</v>
      </c>
      <c r="P277" s="187">
        <v>6345</v>
      </c>
      <c r="Q277" s="187">
        <v>5227</v>
      </c>
      <c r="R277" s="187">
        <v>4132</v>
      </c>
      <c r="S277" s="187">
        <v>2755</v>
      </c>
      <c r="T277" s="187">
        <v>2048</v>
      </c>
      <c r="U277" s="187">
        <v>1111</v>
      </c>
      <c r="V277" s="187">
        <v>440</v>
      </c>
    </row>
    <row r="278" spans="1:22">
      <c r="A278" s="169" t="s">
        <v>142</v>
      </c>
      <c r="B278" s="165">
        <v>129413</v>
      </c>
      <c r="C278" s="63"/>
      <c r="D278" s="187">
        <v>7380</v>
      </c>
      <c r="E278" s="187">
        <v>8070</v>
      </c>
      <c r="F278" s="187">
        <v>7825</v>
      </c>
      <c r="G278" s="187">
        <v>7252</v>
      </c>
      <c r="H278" s="187">
        <v>6672</v>
      </c>
      <c r="I278" s="187">
        <v>7181</v>
      </c>
      <c r="J278" s="187">
        <v>7635</v>
      </c>
      <c r="K278" s="187">
        <v>8304</v>
      </c>
      <c r="L278" s="187">
        <v>8052</v>
      </c>
      <c r="M278" s="187">
        <v>9511</v>
      </c>
      <c r="N278" s="187">
        <v>10112</v>
      </c>
      <c r="O278" s="187">
        <v>9570</v>
      </c>
      <c r="P278" s="187">
        <v>8660</v>
      </c>
      <c r="Q278" s="187">
        <v>7582</v>
      </c>
      <c r="R278" s="187">
        <v>6567</v>
      </c>
      <c r="S278" s="187">
        <v>4224</v>
      </c>
      <c r="T278" s="187">
        <v>2815</v>
      </c>
      <c r="U278" s="187">
        <v>1416</v>
      </c>
      <c r="V278" s="187">
        <v>585</v>
      </c>
    </row>
    <row r="279" spans="1:22">
      <c r="A279" s="169" t="s">
        <v>144</v>
      </c>
      <c r="B279" s="165">
        <v>57465</v>
      </c>
      <c r="C279" s="63"/>
      <c r="D279" s="187">
        <v>2940</v>
      </c>
      <c r="E279" s="187">
        <v>3117</v>
      </c>
      <c r="F279" s="187">
        <v>3216</v>
      </c>
      <c r="G279" s="187">
        <v>3193</v>
      </c>
      <c r="H279" s="187">
        <v>3234</v>
      </c>
      <c r="I279" s="187">
        <v>3255</v>
      </c>
      <c r="J279" s="187">
        <v>3259</v>
      </c>
      <c r="K279" s="187">
        <v>3295</v>
      </c>
      <c r="L279" s="187">
        <v>3091</v>
      </c>
      <c r="M279" s="187">
        <v>4044</v>
      </c>
      <c r="N279" s="187">
        <v>4385</v>
      </c>
      <c r="O279" s="187">
        <v>4372</v>
      </c>
      <c r="P279" s="187">
        <v>3808</v>
      </c>
      <c r="Q279" s="187">
        <v>3755</v>
      </c>
      <c r="R279" s="187">
        <v>3481</v>
      </c>
      <c r="S279" s="187">
        <v>2280</v>
      </c>
      <c r="T279" s="187">
        <v>1559</v>
      </c>
      <c r="U279" s="187">
        <v>867</v>
      </c>
      <c r="V279" s="187">
        <v>314</v>
      </c>
    </row>
    <row r="280" spans="1:22">
      <c r="A280" s="169" t="s">
        <v>148</v>
      </c>
      <c r="B280" s="165">
        <v>43512</v>
      </c>
      <c r="C280" s="63"/>
      <c r="D280" s="187">
        <v>1884</v>
      </c>
      <c r="E280" s="187">
        <v>2187</v>
      </c>
      <c r="F280" s="187">
        <v>2225</v>
      </c>
      <c r="G280" s="187">
        <v>2216</v>
      </c>
      <c r="H280" s="187">
        <v>2383</v>
      </c>
      <c r="I280" s="187">
        <v>2518</v>
      </c>
      <c r="J280" s="187">
        <v>2300</v>
      </c>
      <c r="K280" s="187">
        <v>2314</v>
      </c>
      <c r="L280" s="187">
        <v>2278</v>
      </c>
      <c r="M280" s="187">
        <v>2903</v>
      </c>
      <c r="N280" s="187">
        <v>3558</v>
      </c>
      <c r="O280" s="187">
        <v>3524</v>
      </c>
      <c r="P280" s="187">
        <v>3288</v>
      </c>
      <c r="Q280" s="187">
        <v>3141</v>
      </c>
      <c r="R280" s="187">
        <v>2848</v>
      </c>
      <c r="S280" s="187">
        <v>1882</v>
      </c>
      <c r="T280" s="187">
        <v>1196</v>
      </c>
      <c r="U280" s="187">
        <v>639</v>
      </c>
      <c r="V280" s="187">
        <v>228</v>
      </c>
    </row>
    <row r="281" spans="1:22">
      <c r="A281" s="169" t="s">
        <v>127</v>
      </c>
      <c r="B281" s="165">
        <v>246458</v>
      </c>
      <c r="C281" s="63"/>
      <c r="D281" s="187">
        <v>13031</v>
      </c>
      <c r="E281" s="187">
        <v>13023</v>
      </c>
      <c r="F281" s="187">
        <v>11478</v>
      </c>
      <c r="G281" s="187">
        <v>12100</v>
      </c>
      <c r="H281" s="187">
        <v>20427</v>
      </c>
      <c r="I281" s="187">
        <v>22485</v>
      </c>
      <c r="J281" s="187">
        <v>21769</v>
      </c>
      <c r="K281" s="187">
        <v>19809</v>
      </c>
      <c r="L281" s="187">
        <v>16631</v>
      </c>
      <c r="M281" s="187">
        <v>16670</v>
      </c>
      <c r="N281" s="187">
        <v>16869</v>
      </c>
      <c r="O281" s="187">
        <v>15417</v>
      </c>
      <c r="P281" s="187">
        <v>12795</v>
      </c>
      <c r="Q281" s="187">
        <v>10846</v>
      </c>
      <c r="R281" s="187">
        <v>9119</v>
      </c>
      <c r="S281" s="187">
        <v>5893</v>
      </c>
      <c r="T281" s="187">
        <v>4486</v>
      </c>
      <c r="U281" s="187">
        <v>2534</v>
      </c>
      <c r="V281" s="187">
        <v>1076</v>
      </c>
    </row>
    <row r="282" spans="1:22">
      <c r="A282" s="169" t="s">
        <v>153</v>
      </c>
      <c r="B282" s="165">
        <v>26122</v>
      </c>
      <c r="C282" s="63"/>
      <c r="D282" s="187">
        <v>1399</v>
      </c>
      <c r="E282" s="187">
        <v>1549</v>
      </c>
      <c r="F282" s="187">
        <v>1566</v>
      </c>
      <c r="G282" s="187">
        <v>1498</v>
      </c>
      <c r="H282" s="187">
        <v>1509</v>
      </c>
      <c r="I282" s="187">
        <v>1607</v>
      </c>
      <c r="J282" s="187">
        <v>1649</v>
      </c>
      <c r="K282" s="187">
        <v>1596</v>
      </c>
      <c r="L282" s="187">
        <v>1508</v>
      </c>
      <c r="M282" s="187">
        <v>1969</v>
      </c>
      <c r="N282" s="187">
        <v>2120</v>
      </c>
      <c r="O282" s="187">
        <v>1951</v>
      </c>
      <c r="P282" s="187">
        <v>1576</v>
      </c>
      <c r="Q282" s="187">
        <v>1563</v>
      </c>
      <c r="R282" s="187">
        <v>1347</v>
      </c>
      <c r="S282" s="187">
        <v>812</v>
      </c>
      <c r="T282" s="187">
        <v>561</v>
      </c>
      <c r="U282" s="187">
        <v>243</v>
      </c>
      <c r="V282" s="187">
        <v>99</v>
      </c>
    </row>
    <row r="283" spans="1:22">
      <c r="A283" s="169" t="s">
        <v>147</v>
      </c>
      <c r="B283" s="165">
        <v>73435</v>
      </c>
      <c r="C283" s="63"/>
      <c r="D283" s="187">
        <v>3334</v>
      </c>
      <c r="E283" s="187">
        <v>3821</v>
      </c>
      <c r="F283" s="187">
        <v>4032</v>
      </c>
      <c r="G283" s="187">
        <v>3774</v>
      </c>
      <c r="H283" s="187">
        <v>3890</v>
      </c>
      <c r="I283" s="187">
        <v>4035</v>
      </c>
      <c r="J283" s="187">
        <v>3978</v>
      </c>
      <c r="K283" s="187">
        <v>3640</v>
      </c>
      <c r="L283" s="187">
        <v>3633</v>
      </c>
      <c r="M283" s="187">
        <v>4921</v>
      </c>
      <c r="N283" s="187">
        <v>5855</v>
      </c>
      <c r="O283" s="187">
        <v>5809</v>
      </c>
      <c r="P283" s="187">
        <v>5378</v>
      </c>
      <c r="Q283" s="187">
        <v>5281</v>
      </c>
      <c r="R283" s="187">
        <v>4776</v>
      </c>
      <c r="S283" s="187">
        <v>3367</v>
      </c>
      <c r="T283" s="187">
        <v>2296</v>
      </c>
      <c r="U283" s="187">
        <v>1193</v>
      </c>
      <c r="V283" s="187">
        <v>422</v>
      </c>
    </row>
    <row r="284" spans="1:22">
      <c r="A284" s="169" t="s">
        <v>145</v>
      </c>
      <c r="B284" s="165">
        <v>73122</v>
      </c>
      <c r="C284" s="63"/>
      <c r="D284" s="187">
        <v>3848</v>
      </c>
      <c r="E284" s="187">
        <v>4229</v>
      </c>
      <c r="F284" s="187">
        <v>3799</v>
      </c>
      <c r="G284" s="187">
        <v>3969</v>
      </c>
      <c r="H284" s="187">
        <v>6271</v>
      </c>
      <c r="I284" s="187">
        <v>6033</v>
      </c>
      <c r="J284" s="187">
        <v>5652</v>
      </c>
      <c r="K284" s="187">
        <v>4899</v>
      </c>
      <c r="L284" s="187">
        <v>4089</v>
      </c>
      <c r="M284" s="187">
        <v>4645</v>
      </c>
      <c r="N284" s="187">
        <v>5011</v>
      </c>
      <c r="O284" s="187">
        <v>5008</v>
      </c>
      <c r="P284" s="187">
        <v>4248</v>
      </c>
      <c r="Q284" s="187">
        <v>3517</v>
      </c>
      <c r="R284" s="187">
        <v>3141</v>
      </c>
      <c r="S284" s="187">
        <v>2100</v>
      </c>
      <c r="T284" s="187">
        <v>1497</v>
      </c>
      <c r="U284" s="187">
        <v>845</v>
      </c>
      <c r="V284" s="187">
        <v>321</v>
      </c>
    </row>
    <row r="285" spans="1:22">
      <c r="A285" s="169" t="s">
        <v>146</v>
      </c>
      <c r="B285" s="165">
        <v>60358</v>
      </c>
      <c r="C285" s="63"/>
      <c r="D285" s="187">
        <v>3338</v>
      </c>
      <c r="E285" s="187">
        <v>3558</v>
      </c>
      <c r="F285" s="187">
        <v>3442</v>
      </c>
      <c r="G285" s="187">
        <v>3149</v>
      </c>
      <c r="H285" s="187">
        <v>3546</v>
      </c>
      <c r="I285" s="187">
        <v>3829</v>
      </c>
      <c r="J285" s="187">
        <v>3683</v>
      </c>
      <c r="K285" s="187">
        <v>3611</v>
      </c>
      <c r="L285" s="187">
        <v>3437</v>
      </c>
      <c r="M285" s="187">
        <v>4466</v>
      </c>
      <c r="N285" s="187">
        <v>4859</v>
      </c>
      <c r="O285" s="187">
        <v>4490</v>
      </c>
      <c r="P285" s="187">
        <v>3885</v>
      </c>
      <c r="Q285" s="187">
        <v>3601</v>
      </c>
      <c r="R285" s="187">
        <v>3178</v>
      </c>
      <c r="S285" s="187">
        <v>2049</v>
      </c>
      <c r="T285" s="187">
        <v>1375</v>
      </c>
      <c r="U285" s="187">
        <v>627</v>
      </c>
      <c r="V285" s="187">
        <v>235</v>
      </c>
    </row>
    <row r="286" spans="1:22">
      <c r="A286" s="169" t="s">
        <v>152</v>
      </c>
      <c r="B286" s="165">
        <v>54328</v>
      </c>
      <c r="C286" s="63"/>
      <c r="D286" s="187">
        <v>2864</v>
      </c>
      <c r="E286" s="187">
        <v>3228</v>
      </c>
      <c r="F286" s="187">
        <v>3137</v>
      </c>
      <c r="G286" s="187">
        <v>3087</v>
      </c>
      <c r="H286" s="187">
        <v>3174</v>
      </c>
      <c r="I286" s="187">
        <v>3213</v>
      </c>
      <c r="J286" s="187">
        <v>3015</v>
      </c>
      <c r="K286" s="187">
        <v>3315</v>
      </c>
      <c r="L286" s="187">
        <v>3096</v>
      </c>
      <c r="M286" s="187">
        <v>3723</v>
      </c>
      <c r="N286" s="187">
        <v>4123</v>
      </c>
      <c r="O286" s="187">
        <v>4140</v>
      </c>
      <c r="P286" s="187">
        <v>3567</v>
      </c>
      <c r="Q286" s="187">
        <v>3156</v>
      </c>
      <c r="R286" s="187">
        <v>2853</v>
      </c>
      <c r="S286" s="187">
        <v>1949</v>
      </c>
      <c r="T286" s="187">
        <v>1556</v>
      </c>
      <c r="U286" s="187">
        <v>827</v>
      </c>
      <c r="V286" s="187">
        <v>305</v>
      </c>
    </row>
    <row r="287" spans="1:22">
      <c r="A287" s="169" t="s">
        <v>133</v>
      </c>
      <c r="B287" s="165">
        <v>51064</v>
      </c>
      <c r="C287" s="63"/>
      <c r="D287" s="187">
        <v>2860</v>
      </c>
      <c r="E287" s="187">
        <v>3280</v>
      </c>
      <c r="F287" s="187">
        <v>3286</v>
      </c>
      <c r="G287" s="187">
        <v>2797</v>
      </c>
      <c r="H287" s="187">
        <v>2841</v>
      </c>
      <c r="I287" s="187">
        <v>2855</v>
      </c>
      <c r="J287" s="187">
        <v>2823</v>
      </c>
      <c r="K287" s="187">
        <v>2966</v>
      </c>
      <c r="L287" s="187">
        <v>3009</v>
      </c>
      <c r="M287" s="187">
        <v>3742</v>
      </c>
      <c r="N287" s="187">
        <v>4081</v>
      </c>
      <c r="O287" s="187">
        <v>3904</v>
      </c>
      <c r="P287" s="187">
        <v>3357</v>
      </c>
      <c r="Q287" s="187">
        <v>2753</v>
      </c>
      <c r="R287" s="187">
        <v>2669</v>
      </c>
      <c r="S287" s="187">
        <v>1746</v>
      </c>
      <c r="T287" s="187">
        <v>1184</v>
      </c>
      <c r="U287" s="187">
        <v>638</v>
      </c>
      <c r="V287" s="187">
        <v>273</v>
      </c>
    </row>
    <row r="288" spans="1:22">
      <c r="A288" s="169" t="s">
        <v>140</v>
      </c>
      <c r="B288" s="165">
        <v>46595</v>
      </c>
      <c r="C288" s="63"/>
      <c r="D288" s="187">
        <v>2674</v>
      </c>
      <c r="E288" s="187">
        <v>3260</v>
      </c>
      <c r="F288" s="187">
        <v>3191</v>
      </c>
      <c r="G288" s="187">
        <v>2935</v>
      </c>
      <c r="H288" s="187">
        <v>2768</v>
      </c>
      <c r="I288" s="187">
        <v>2534</v>
      </c>
      <c r="J288" s="187">
        <v>2415</v>
      </c>
      <c r="K288" s="187">
        <v>2785</v>
      </c>
      <c r="L288" s="187">
        <v>2901</v>
      </c>
      <c r="M288" s="187">
        <v>3306</v>
      </c>
      <c r="N288" s="187">
        <v>3479</v>
      </c>
      <c r="O288" s="187">
        <v>3394</v>
      </c>
      <c r="P288" s="187">
        <v>2942</v>
      </c>
      <c r="Q288" s="187">
        <v>2399</v>
      </c>
      <c r="R288" s="187">
        <v>2136</v>
      </c>
      <c r="S288" s="187">
        <v>1481</v>
      </c>
      <c r="T288" s="187">
        <v>1120</v>
      </c>
      <c r="U288" s="187">
        <v>615</v>
      </c>
      <c r="V288" s="187">
        <v>260</v>
      </c>
    </row>
    <row r="289" spans="1:22">
      <c r="A289" s="169" t="s">
        <v>137</v>
      </c>
      <c r="B289" s="165">
        <v>78813</v>
      </c>
      <c r="C289" s="62"/>
      <c r="D289" s="187">
        <v>4257</v>
      </c>
      <c r="E289" s="187">
        <v>4784</v>
      </c>
      <c r="F289" s="187">
        <v>4603</v>
      </c>
      <c r="G289" s="187">
        <v>4347</v>
      </c>
      <c r="H289" s="187">
        <v>4621</v>
      </c>
      <c r="I289" s="187">
        <v>4895</v>
      </c>
      <c r="J289" s="187">
        <v>4918</v>
      </c>
      <c r="K289" s="187">
        <v>5123</v>
      </c>
      <c r="L289" s="187">
        <v>5136</v>
      </c>
      <c r="M289" s="187">
        <v>6055</v>
      </c>
      <c r="N289" s="187">
        <v>6382</v>
      </c>
      <c r="O289" s="187">
        <v>5780</v>
      </c>
      <c r="P289" s="187">
        <v>4668</v>
      </c>
      <c r="Q289" s="187">
        <v>4241</v>
      </c>
      <c r="R289" s="187">
        <v>3791</v>
      </c>
      <c r="S289" s="187">
        <v>2433</v>
      </c>
      <c r="T289" s="187">
        <v>1673</v>
      </c>
      <c r="U289" s="187">
        <v>803</v>
      </c>
      <c r="V289" s="187">
        <v>303</v>
      </c>
    </row>
    <row r="290" spans="1:22">
      <c r="A290" s="169" t="s">
        <v>141</v>
      </c>
      <c r="B290" s="165">
        <v>182629</v>
      </c>
      <c r="C290" s="62"/>
      <c r="D290" s="187">
        <v>9690</v>
      </c>
      <c r="E290" s="187">
        <v>11035</v>
      </c>
      <c r="F290" s="187">
        <v>10508</v>
      </c>
      <c r="G290" s="187">
        <v>10479</v>
      </c>
      <c r="H290" s="187">
        <v>11601</v>
      </c>
      <c r="I290" s="187">
        <v>11003</v>
      </c>
      <c r="J290" s="187">
        <v>11131</v>
      </c>
      <c r="K290" s="187">
        <v>11115</v>
      </c>
      <c r="L290" s="187">
        <v>10652</v>
      </c>
      <c r="M290" s="187">
        <v>12854</v>
      </c>
      <c r="N290" s="187">
        <v>14098</v>
      </c>
      <c r="O290" s="187">
        <v>13335</v>
      </c>
      <c r="P290" s="187">
        <v>11682</v>
      </c>
      <c r="Q290" s="187">
        <v>10401</v>
      </c>
      <c r="R290" s="187">
        <v>9743</v>
      </c>
      <c r="S290" s="187">
        <v>6274</v>
      </c>
      <c r="T290" s="187">
        <v>4112</v>
      </c>
      <c r="U290" s="187">
        <v>2068</v>
      </c>
      <c r="V290" s="187">
        <v>848</v>
      </c>
    </row>
    <row r="291" spans="1:22">
      <c r="A291" s="169" t="s">
        <v>143</v>
      </c>
      <c r="B291" s="165">
        <v>314002</v>
      </c>
      <c r="C291" s="62"/>
      <c r="D291" s="187">
        <v>17151</v>
      </c>
      <c r="E291" s="187">
        <v>17082</v>
      </c>
      <c r="F291" s="187">
        <v>15461</v>
      </c>
      <c r="G291" s="187">
        <v>15870</v>
      </c>
      <c r="H291" s="187">
        <v>25870</v>
      </c>
      <c r="I291" s="187">
        <v>30105</v>
      </c>
      <c r="J291" s="187">
        <v>28967</v>
      </c>
      <c r="K291" s="187">
        <v>24993</v>
      </c>
      <c r="L291" s="187">
        <v>19857</v>
      </c>
      <c r="M291" s="187">
        <v>21289</v>
      </c>
      <c r="N291" s="187">
        <v>22816</v>
      </c>
      <c r="O291" s="187">
        <v>21482</v>
      </c>
      <c r="P291" s="187">
        <v>17084</v>
      </c>
      <c r="Q291" s="187">
        <v>12635</v>
      </c>
      <c r="R291" s="187">
        <v>9732</v>
      </c>
      <c r="S291" s="187">
        <v>6303</v>
      </c>
      <c r="T291" s="187">
        <v>4255</v>
      </c>
      <c r="U291" s="187">
        <v>2195</v>
      </c>
      <c r="V291" s="187">
        <v>855</v>
      </c>
    </row>
    <row r="292" spans="1:22">
      <c r="A292" s="169" t="s">
        <v>134</v>
      </c>
      <c r="B292" s="165">
        <v>114887</v>
      </c>
      <c r="C292" s="62"/>
      <c r="D292" s="187">
        <v>5737</v>
      </c>
      <c r="E292" s="187">
        <v>6468</v>
      </c>
      <c r="F292" s="187">
        <v>6417</v>
      </c>
      <c r="G292" s="187">
        <v>6202</v>
      </c>
      <c r="H292" s="187">
        <v>6152</v>
      </c>
      <c r="I292" s="187">
        <v>6539</v>
      </c>
      <c r="J292" s="187">
        <v>6675</v>
      </c>
      <c r="K292" s="187">
        <v>6747</v>
      </c>
      <c r="L292" s="187">
        <v>6406</v>
      </c>
      <c r="M292" s="187">
        <v>7818</v>
      </c>
      <c r="N292" s="187">
        <v>9201</v>
      </c>
      <c r="O292" s="187">
        <v>8952</v>
      </c>
      <c r="P292" s="187">
        <v>8296</v>
      </c>
      <c r="Q292" s="187">
        <v>7569</v>
      </c>
      <c r="R292" s="187">
        <v>6607</v>
      </c>
      <c r="S292" s="187">
        <v>4215</v>
      </c>
      <c r="T292" s="187">
        <v>2798</v>
      </c>
      <c r="U292" s="187">
        <v>1521</v>
      </c>
      <c r="V292" s="187">
        <v>567</v>
      </c>
    </row>
    <row r="293" spans="1:22">
      <c r="A293" s="169" t="s">
        <v>155</v>
      </c>
      <c r="B293" s="165">
        <v>38799</v>
      </c>
      <c r="C293" s="62"/>
      <c r="D293" s="187">
        <v>1870</v>
      </c>
      <c r="E293" s="187">
        <v>2100</v>
      </c>
      <c r="F293" s="187">
        <v>2196</v>
      </c>
      <c r="G293" s="187">
        <v>2120</v>
      </c>
      <c r="H293" s="187">
        <v>2276</v>
      </c>
      <c r="I293" s="187">
        <v>2460</v>
      </c>
      <c r="J293" s="187">
        <v>2477</v>
      </c>
      <c r="K293" s="187">
        <v>2338</v>
      </c>
      <c r="L293" s="187">
        <v>2190</v>
      </c>
      <c r="M293" s="187">
        <v>2702</v>
      </c>
      <c r="N293" s="187">
        <v>3308</v>
      </c>
      <c r="O293" s="187">
        <v>3291</v>
      </c>
      <c r="P293" s="187">
        <v>2573</v>
      </c>
      <c r="Q293" s="187">
        <v>2254</v>
      </c>
      <c r="R293" s="187">
        <v>1920</v>
      </c>
      <c r="S293" s="187">
        <v>1270</v>
      </c>
      <c r="T293" s="187">
        <v>857</v>
      </c>
      <c r="U293" s="187">
        <v>433</v>
      </c>
      <c r="V293" s="187">
        <v>164</v>
      </c>
    </row>
    <row r="294" spans="1:22">
      <c r="A294" s="169" t="s">
        <v>129</v>
      </c>
      <c r="B294" s="165">
        <v>44683</v>
      </c>
      <c r="C294" s="62"/>
      <c r="D294" s="187">
        <v>2932</v>
      </c>
      <c r="E294" s="187">
        <v>2880</v>
      </c>
      <c r="F294" s="187">
        <v>2599</v>
      </c>
      <c r="G294" s="187">
        <v>2463</v>
      </c>
      <c r="H294" s="187">
        <v>2433</v>
      </c>
      <c r="I294" s="187">
        <v>2837</v>
      </c>
      <c r="J294" s="187">
        <v>2979</v>
      </c>
      <c r="K294" s="187">
        <v>2985</v>
      </c>
      <c r="L294" s="187">
        <v>2713</v>
      </c>
      <c r="M294" s="187">
        <v>3128</v>
      </c>
      <c r="N294" s="187">
        <v>3297</v>
      </c>
      <c r="O294" s="187">
        <v>3121</v>
      </c>
      <c r="P294" s="187">
        <v>2721</v>
      </c>
      <c r="Q294" s="187">
        <v>2452</v>
      </c>
      <c r="R294" s="187">
        <v>2225</v>
      </c>
      <c r="S294" s="187">
        <v>1384</v>
      </c>
      <c r="T294" s="187">
        <v>912</v>
      </c>
      <c r="U294" s="187">
        <v>454</v>
      </c>
      <c r="V294" s="187">
        <v>168</v>
      </c>
    </row>
    <row r="295" spans="1:22">
      <c r="A295" s="169" t="s">
        <v>126</v>
      </c>
      <c r="B295" s="165">
        <v>45461</v>
      </c>
      <c r="C295" s="62"/>
      <c r="D295" s="187">
        <v>2389</v>
      </c>
      <c r="E295" s="187">
        <v>2681</v>
      </c>
      <c r="F295" s="187">
        <v>2574</v>
      </c>
      <c r="G295" s="187">
        <v>2615</v>
      </c>
      <c r="H295" s="187">
        <v>2570</v>
      </c>
      <c r="I295" s="187">
        <v>2705</v>
      </c>
      <c r="J295" s="187">
        <v>2623</v>
      </c>
      <c r="K295" s="187">
        <v>2573</v>
      </c>
      <c r="L295" s="187">
        <v>2531</v>
      </c>
      <c r="M295" s="187">
        <v>3208</v>
      </c>
      <c r="N295" s="187">
        <v>3534</v>
      </c>
      <c r="O295" s="187">
        <v>3424</v>
      </c>
      <c r="P295" s="187">
        <v>3099</v>
      </c>
      <c r="Q295" s="187">
        <v>2783</v>
      </c>
      <c r="R295" s="187">
        <v>2459</v>
      </c>
      <c r="S295" s="187">
        <v>1700</v>
      </c>
      <c r="T295" s="187">
        <v>1139</v>
      </c>
      <c r="U295" s="187">
        <v>606</v>
      </c>
      <c r="V295" s="187">
        <v>248</v>
      </c>
    </row>
    <row r="296" spans="1:22">
      <c r="A296" s="169" t="s">
        <v>128</v>
      </c>
      <c r="B296" s="165">
        <v>12987</v>
      </c>
      <c r="C296" s="62"/>
      <c r="D296" s="187">
        <v>636</v>
      </c>
      <c r="E296" s="187">
        <v>700</v>
      </c>
      <c r="F296" s="187">
        <v>722</v>
      </c>
      <c r="G296" s="187">
        <v>620</v>
      </c>
      <c r="H296" s="187">
        <v>618</v>
      </c>
      <c r="I296" s="187">
        <v>637</v>
      </c>
      <c r="J296" s="187">
        <v>630</v>
      </c>
      <c r="K296" s="187">
        <v>658</v>
      </c>
      <c r="L296" s="187">
        <v>721</v>
      </c>
      <c r="M296" s="187">
        <v>982</v>
      </c>
      <c r="N296" s="187">
        <v>1063</v>
      </c>
      <c r="O296" s="187">
        <v>1091</v>
      </c>
      <c r="P296" s="187">
        <v>953</v>
      </c>
      <c r="Q296" s="187">
        <v>939</v>
      </c>
      <c r="R296" s="187">
        <v>838</v>
      </c>
      <c r="S296" s="187">
        <v>558</v>
      </c>
      <c r="T296" s="187">
        <v>369</v>
      </c>
      <c r="U296" s="187">
        <v>176</v>
      </c>
      <c r="V296" s="187">
        <v>76</v>
      </c>
    </row>
    <row r="297" spans="1:22">
      <c r="A297" s="169" t="s">
        <v>154</v>
      </c>
      <c r="B297" s="165">
        <v>67437</v>
      </c>
      <c r="C297" s="62"/>
      <c r="D297" s="187">
        <v>3332</v>
      </c>
      <c r="E297" s="187">
        <v>3792</v>
      </c>
      <c r="F297" s="187">
        <v>3913</v>
      </c>
      <c r="G297" s="187">
        <v>3752</v>
      </c>
      <c r="H297" s="187">
        <v>3962</v>
      </c>
      <c r="I297" s="187">
        <v>4125</v>
      </c>
      <c r="J297" s="187">
        <v>3858</v>
      </c>
      <c r="K297" s="187">
        <v>3888</v>
      </c>
      <c r="L297" s="187">
        <v>3761</v>
      </c>
      <c r="M297" s="187">
        <v>4790</v>
      </c>
      <c r="N297" s="187">
        <v>5357</v>
      </c>
      <c r="O297" s="187">
        <v>5124</v>
      </c>
      <c r="P297" s="187">
        <v>4565</v>
      </c>
      <c r="Q297" s="187">
        <v>4168</v>
      </c>
      <c r="R297" s="187">
        <v>3827</v>
      </c>
      <c r="S297" s="187">
        <v>2552</v>
      </c>
      <c r="T297" s="187">
        <v>1556</v>
      </c>
      <c r="U297" s="187">
        <v>830</v>
      </c>
      <c r="V297" s="187">
        <v>285</v>
      </c>
    </row>
    <row r="298" spans="1:22">
      <c r="A298" s="169" t="s">
        <v>149</v>
      </c>
      <c r="B298" s="165">
        <v>168989</v>
      </c>
      <c r="C298" s="62"/>
      <c r="D298" s="187">
        <v>9466</v>
      </c>
      <c r="E298" s="187">
        <v>10343</v>
      </c>
      <c r="F298" s="187">
        <v>10475</v>
      </c>
      <c r="G298" s="187">
        <v>10048</v>
      </c>
      <c r="H298" s="187">
        <v>10427</v>
      </c>
      <c r="I298" s="187">
        <v>10796</v>
      </c>
      <c r="J298" s="187">
        <v>10854</v>
      </c>
      <c r="K298" s="187">
        <v>11614</v>
      </c>
      <c r="L298" s="187">
        <v>10761</v>
      </c>
      <c r="M298" s="187">
        <v>12959</v>
      </c>
      <c r="N298" s="187">
        <v>13828</v>
      </c>
      <c r="O298" s="187">
        <v>12154</v>
      </c>
      <c r="P298" s="187">
        <v>10131</v>
      </c>
      <c r="Q298" s="187">
        <v>8599</v>
      </c>
      <c r="R298" s="187">
        <v>7088</v>
      </c>
      <c r="S298" s="187">
        <v>4678</v>
      </c>
      <c r="T298" s="187">
        <v>2931</v>
      </c>
      <c r="U298" s="187">
        <v>1382</v>
      </c>
      <c r="V298" s="187">
        <v>455</v>
      </c>
    </row>
    <row r="299" spans="1:22">
      <c r="A299" s="169" t="s">
        <v>125</v>
      </c>
      <c r="B299" s="165">
        <v>10531</v>
      </c>
      <c r="C299" s="62"/>
      <c r="D299" s="187">
        <v>487</v>
      </c>
      <c r="E299" s="187">
        <v>605</v>
      </c>
      <c r="F299" s="187">
        <v>566</v>
      </c>
      <c r="G299" s="187">
        <v>498</v>
      </c>
      <c r="H299" s="187">
        <v>550</v>
      </c>
      <c r="I299" s="187">
        <v>605</v>
      </c>
      <c r="J299" s="187">
        <v>537</v>
      </c>
      <c r="K299" s="187">
        <v>556</v>
      </c>
      <c r="L299" s="187">
        <v>541</v>
      </c>
      <c r="M299" s="187">
        <v>723</v>
      </c>
      <c r="N299" s="187">
        <v>874</v>
      </c>
      <c r="O299" s="187">
        <v>870</v>
      </c>
      <c r="P299" s="187">
        <v>773</v>
      </c>
      <c r="Q299" s="187">
        <v>741</v>
      </c>
      <c r="R299" s="187">
        <v>646</v>
      </c>
      <c r="S299" s="187">
        <v>464</v>
      </c>
      <c r="T299" s="187">
        <v>295</v>
      </c>
      <c r="U299" s="187">
        <v>148</v>
      </c>
      <c r="V299" s="187">
        <v>52</v>
      </c>
    </row>
    <row r="300" spans="1:22">
      <c r="A300" s="169" t="s">
        <v>130</v>
      </c>
      <c r="B300" s="165">
        <v>73379</v>
      </c>
      <c r="C300" s="62"/>
      <c r="D300" s="187">
        <v>3545</v>
      </c>
      <c r="E300" s="187">
        <v>4072</v>
      </c>
      <c r="F300" s="187">
        <v>4079</v>
      </c>
      <c r="G300" s="187">
        <v>4158</v>
      </c>
      <c r="H300" s="187">
        <v>3834</v>
      </c>
      <c r="I300" s="187">
        <v>4110</v>
      </c>
      <c r="J300" s="187">
        <v>4091</v>
      </c>
      <c r="K300" s="187">
        <v>4291</v>
      </c>
      <c r="L300" s="187">
        <v>4024</v>
      </c>
      <c r="M300" s="187">
        <v>4964</v>
      </c>
      <c r="N300" s="187">
        <v>5836</v>
      </c>
      <c r="O300" s="187">
        <v>5552</v>
      </c>
      <c r="P300" s="187">
        <v>5002</v>
      </c>
      <c r="Q300" s="187">
        <v>4745</v>
      </c>
      <c r="R300" s="187">
        <v>4316</v>
      </c>
      <c r="S300" s="187">
        <v>2957</v>
      </c>
      <c r="T300" s="187">
        <v>2074</v>
      </c>
      <c r="U300" s="187">
        <v>1246</v>
      </c>
      <c r="V300" s="187">
        <v>483</v>
      </c>
    </row>
    <row r="301" spans="1:22">
      <c r="A301" s="169" t="s">
        <v>139</v>
      </c>
      <c r="B301" s="165">
        <v>87055</v>
      </c>
      <c r="C301" s="62"/>
      <c r="D301" s="187">
        <v>4556</v>
      </c>
      <c r="E301" s="187">
        <v>4981</v>
      </c>
      <c r="F301" s="187">
        <v>4794</v>
      </c>
      <c r="G301" s="187">
        <v>4726</v>
      </c>
      <c r="H301" s="187">
        <v>5379</v>
      </c>
      <c r="I301" s="187">
        <v>5785</v>
      </c>
      <c r="J301" s="187">
        <v>5918</v>
      </c>
      <c r="K301" s="187">
        <v>5724</v>
      </c>
      <c r="L301" s="187">
        <v>5195</v>
      </c>
      <c r="M301" s="187">
        <v>6219</v>
      </c>
      <c r="N301" s="187">
        <v>7125</v>
      </c>
      <c r="O301" s="187">
        <v>6728</v>
      </c>
      <c r="P301" s="187">
        <v>5545</v>
      </c>
      <c r="Q301" s="187">
        <v>4580</v>
      </c>
      <c r="R301" s="187">
        <v>4083</v>
      </c>
      <c r="S301" s="187">
        <v>2699</v>
      </c>
      <c r="T301" s="187">
        <v>1808</v>
      </c>
      <c r="U301" s="187">
        <v>902</v>
      </c>
      <c r="V301" s="187">
        <v>308</v>
      </c>
    </row>
    <row r="302" spans="1:22">
      <c r="A302" s="169" t="s">
        <v>136</v>
      </c>
      <c r="B302" s="165">
        <v>56095</v>
      </c>
      <c r="C302" s="62"/>
      <c r="D302" s="187">
        <v>2594</v>
      </c>
      <c r="E302" s="187">
        <v>3054</v>
      </c>
      <c r="F302" s="187">
        <v>3164</v>
      </c>
      <c r="G302" s="187">
        <v>3008</v>
      </c>
      <c r="H302" s="187">
        <v>2818</v>
      </c>
      <c r="I302" s="187">
        <v>2888</v>
      </c>
      <c r="J302" s="187">
        <v>2769</v>
      </c>
      <c r="K302" s="187">
        <v>2941</v>
      </c>
      <c r="L302" s="187">
        <v>2850</v>
      </c>
      <c r="M302" s="187">
        <v>3933</v>
      </c>
      <c r="N302" s="187">
        <v>4544</v>
      </c>
      <c r="O302" s="187">
        <v>4503</v>
      </c>
      <c r="P302" s="187">
        <v>4123</v>
      </c>
      <c r="Q302" s="187">
        <v>3902</v>
      </c>
      <c r="R302" s="187">
        <v>3726</v>
      </c>
      <c r="S302" s="187">
        <v>2404</v>
      </c>
      <c r="T302" s="187">
        <v>1642</v>
      </c>
      <c r="U302" s="187">
        <v>874</v>
      </c>
      <c r="V302" s="187">
        <v>358</v>
      </c>
    </row>
    <row r="303" spans="1:22">
      <c r="A303" s="169" t="s">
        <v>135</v>
      </c>
      <c r="B303" s="165">
        <v>11323</v>
      </c>
      <c r="C303" s="62"/>
      <c r="D303" s="187">
        <v>616</v>
      </c>
      <c r="E303" s="187">
        <v>731</v>
      </c>
      <c r="F303" s="187">
        <v>679</v>
      </c>
      <c r="G303" s="187">
        <v>624</v>
      </c>
      <c r="H303" s="187">
        <v>616</v>
      </c>
      <c r="I303" s="187">
        <v>655</v>
      </c>
      <c r="J303" s="187">
        <v>677</v>
      </c>
      <c r="K303" s="187">
        <v>645</v>
      </c>
      <c r="L303" s="187">
        <v>657</v>
      </c>
      <c r="M303" s="187">
        <v>812</v>
      </c>
      <c r="N303" s="187">
        <v>871</v>
      </c>
      <c r="O303" s="187">
        <v>834</v>
      </c>
      <c r="P303" s="187">
        <v>745</v>
      </c>
      <c r="Q303" s="187">
        <v>677</v>
      </c>
      <c r="R303" s="187">
        <v>618</v>
      </c>
      <c r="S303" s="187">
        <v>422</v>
      </c>
      <c r="T303" s="187">
        <v>272</v>
      </c>
      <c r="U303" s="187">
        <v>121</v>
      </c>
      <c r="V303" s="187">
        <v>51</v>
      </c>
    </row>
    <row r="304" spans="1:22">
      <c r="A304" s="169" t="s">
        <v>150</v>
      </c>
      <c r="B304" s="165">
        <v>55528</v>
      </c>
      <c r="C304" s="62"/>
      <c r="D304" s="187">
        <v>2578</v>
      </c>
      <c r="E304" s="187">
        <v>2951</v>
      </c>
      <c r="F304" s="187">
        <v>2893</v>
      </c>
      <c r="G304" s="187">
        <v>2948</v>
      </c>
      <c r="H304" s="187">
        <v>2984</v>
      </c>
      <c r="I304" s="187">
        <v>3128</v>
      </c>
      <c r="J304" s="187">
        <v>3059</v>
      </c>
      <c r="K304" s="187">
        <v>3140</v>
      </c>
      <c r="L304" s="187">
        <v>2974</v>
      </c>
      <c r="M304" s="187">
        <v>3774</v>
      </c>
      <c r="N304" s="187">
        <v>4441</v>
      </c>
      <c r="O304" s="187">
        <v>4288</v>
      </c>
      <c r="P304" s="187">
        <v>3968</v>
      </c>
      <c r="Q304" s="187">
        <v>3762</v>
      </c>
      <c r="R304" s="187">
        <v>3456</v>
      </c>
      <c r="S304" s="187">
        <v>2344</v>
      </c>
      <c r="T304" s="187">
        <v>1645</v>
      </c>
      <c r="U304" s="187">
        <v>846</v>
      </c>
      <c r="V304" s="187">
        <v>349</v>
      </c>
    </row>
    <row r="305" spans="1:22">
      <c r="A305" s="169" t="s">
        <v>151</v>
      </c>
      <c r="B305" s="165">
        <v>159781</v>
      </c>
      <c r="C305" s="62"/>
      <c r="D305" s="187">
        <v>8726</v>
      </c>
      <c r="E305" s="187">
        <v>9332</v>
      </c>
      <c r="F305" s="187">
        <v>9194</v>
      </c>
      <c r="G305" s="187">
        <v>8758</v>
      </c>
      <c r="H305" s="187">
        <v>9156</v>
      </c>
      <c r="I305" s="187">
        <v>9811</v>
      </c>
      <c r="J305" s="187">
        <v>9958</v>
      </c>
      <c r="K305" s="187">
        <v>10463</v>
      </c>
      <c r="L305" s="187">
        <v>9716</v>
      </c>
      <c r="M305" s="187">
        <v>11923</v>
      </c>
      <c r="N305" s="187">
        <v>12764</v>
      </c>
      <c r="O305" s="187">
        <v>12322</v>
      </c>
      <c r="P305" s="187">
        <v>10604</v>
      </c>
      <c r="Q305" s="187">
        <v>8866</v>
      </c>
      <c r="R305" s="187">
        <v>7535</v>
      </c>
      <c r="S305" s="187">
        <v>4966</v>
      </c>
      <c r="T305" s="187">
        <v>3357</v>
      </c>
      <c r="U305" s="187">
        <v>1694</v>
      </c>
      <c r="V305" s="187">
        <v>636</v>
      </c>
    </row>
    <row r="306" spans="1:22">
      <c r="A306" s="169" t="s">
        <v>131</v>
      </c>
      <c r="B306" s="165">
        <v>45241</v>
      </c>
      <c r="C306" s="62"/>
      <c r="D306" s="187">
        <v>2199</v>
      </c>
      <c r="E306" s="187">
        <v>2480</v>
      </c>
      <c r="F306" s="187">
        <v>2696</v>
      </c>
      <c r="G306" s="187">
        <v>2783</v>
      </c>
      <c r="H306" s="187">
        <v>3704</v>
      </c>
      <c r="I306" s="187">
        <v>3029</v>
      </c>
      <c r="J306" s="187">
        <v>2520</v>
      </c>
      <c r="K306" s="187">
        <v>2520</v>
      </c>
      <c r="L306" s="187">
        <v>2577</v>
      </c>
      <c r="M306" s="187">
        <v>3127</v>
      </c>
      <c r="N306" s="187">
        <v>3563</v>
      </c>
      <c r="O306" s="187">
        <v>3279</v>
      </c>
      <c r="P306" s="187">
        <v>2720</v>
      </c>
      <c r="Q306" s="187">
        <v>2485</v>
      </c>
      <c r="R306" s="187">
        <v>2221</v>
      </c>
      <c r="S306" s="187">
        <v>1546</v>
      </c>
      <c r="T306" s="187">
        <v>1024</v>
      </c>
      <c r="U306" s="187">
        <v>565</v>
      </c>
      <c r="V306" s="187">
        <v>203</v>
      </c>
    </row>
    <row r="307" spans="1:22">
      <c r="A307" s="169" t="s">
        <v>156</v>
      </c>
      <c r="B307" s="165">
        <v>45062</v>
      </c>
      <c r="C307" s="62"/>
      <c r="D307" s="187">
        <v>2347</v>
      </c>
      <c r="E307" s="187">
        <v>2663</v>
      </c>
      <c r="F307" s="187">
        <v>2586</v>
      </c>
      <c r="G307" s="187">
        <v>2395</v>
      </c>
      <c r="H307" s="187">
        <v>2778</v>
      </c>
      <c r="I307" s="187">
        <v>3022</v>
      </c>
      <c r="J307" s="187">
        <v>3143</v>
      </c>
      <c r="K307" s="187">
        <v>2881</v>
      </c>
      <c r="L307" s="187">
        <v>2621</v>
      </c>
      <c r="M307" s="187">
        <v>3221</v>
      </c>
      <c r="N307" s="187">
        <v>3683</v>
      </c>
      <c r="O307" s="187">
        <v>3459</v>
      </c>
      <c r="P307" s="187">
        <v>3021</v>
      </c>
      <c r="Q307" s="187">
        <v>2464</v>
      </c>
      <c r="R307" s="187">
        <v>2087</v>
      </c>
      <c r="S307" s="187">
        <v>1267</v>
      </c>
      <c r="T307" s="187">
        <v>839</v>
      </c>
      <c r="U307" s="187">
        <v>428</v>
      </c>
      <c r="V307" s="187">
        <v>157</v>
      </c>
    </row>
    <row r="308" spans="1:22">
      <c r="A308" s="171" t="s">
        <v>138</v>
      </c>
      <c r="B308" s="173">
        <v>90664</v>
      </c>
      <c r="C308" s="80"/>
      <c r="D308" s="188">
        <v>5354</v>
      </c>
      <c r="E308" s="188">
        <v>5853</v>
      </c>
      <c r="F308" s="188">
        <v>5764</v>
      </c>
      <c r="G308" s="188">
        <v>5184</v>
      </c>
      <c r="H308" s="188">
        <v>5299</v>
      </c>
      <c r="I308" s="188">
        <v>5806</v>
      </c>
      <c r="J308" s="188">
        <v>6117</v>
      </c>
      <c r="K308" s="188">
        <v>6129</v>
      </c>
      <c r="L308" s="188">
        <v>6021</v>
      </c>
      <c r="M308" s="188">
        <v>7055</v>
      </c>
      <c r="N308" s="188">
        <v>7291</v>
      </c>
      <c r="O308" s="188">
        <v>6483</v>
      </c>
      <c r="P308" s="188">
        <v>5098</v>
      </c>
      <c r="Q308" s="188">
        <v>4386</v>
      </c>
      <c r="R308" s="188">
        <v>3794</v>
      </c>
      <c r="S308" s="188">
        <v>2501</v>
      </c>
      <c r="T308" s="188">
        <v>1576</v>
      </c>
      <c r="U308" s="188">
        <v>708</v>
      </c>
      <c r="V308" s="188">
        <v>245</v>
      </c>
    </row>
    <row r="310" spans="1:22">
      <c r="A310" s="142" t="s">
        <v>214</v>
      </c>
    </row>
  </sheetData>
  <mergeCells count="10">
    <mergeCell ref="Q1:R1"/>
    <mergeCell ref="D3:V3"/>
    <mergeCell ref="D105:V105"/>
    <mergeCell ref="D207:V207"/>
    <mergeCell ref="D275:V275"/>
    <mergeCell ref="D241:V241"/>
    <mergeCell ref="D71:V71"/>
    <mergeCell ref="D37:V37"/>
    <mergeCell ref="D173:V173"/>
    <mergeCell ref="D139:V139"/>
  </mergeCells>
  <hyperlinks>
    <hyperlink ref="Q1" location="Contents!A1" display="back to contents"/>
    <hyperlink ref="Q1:R1"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1C655F"/>
  </sheetPr>
  <dimension ref="A1:CV381"/>
  <sheetViews>
    <sheetView topLeftCell="A67" workbookViewId="0">
      <selection activeCell="A40" sqref="A40:XFD61"/>
    </sheetView>
  </sheetViews>
  <sheetFormatPr defaultColWidth="8.85546875" defaultRowHeight="15"/>
  <cols>
    <col min="1" max="1" width="40.85546875" style="5" bestFit="1" customWidth="1"/>
    <col min="2" max="2" width="9.140625" style="5" bestFit="1" customWidth="1"/>
    <col min="3" max="4" width="8.85546875" style="5"/>
    <col min="5" max="5" width="10.140625" style="5" bestFit="1" customWidth="1"/>
    <col min="6" max="16384" width="8.85546875" style="5"/>
  </cols>
  <sheetData>
    <row r="1" spans="1:100" ht="15.75">
      <c r="A1" s="83" t="s">
        <v>203</v>
      </c>
      <c r="B1" s="83"/>
      <c r="C1" s="83"/>
      <c r="D1" s="83"/>
      <c r="E1" s="83"/>
      <c r="F1" s="83"/>
      <c r="G1" s="83"/>
      <c r="H1" s="83"/>
      <c r="I1" s="83"/>
      <c r="J1" s="83"/>
      <c r="K1" s="83"/>
      <c r="L1" s="83"/>
      <c r="M1" s="51"/>
      <c r="N1" s="52"/>
      <c r="O1" s="52"/>
      <c r="P1" s="52"/>
      <c r="Q1" s="52"/>
      <c r="R1" s="52"/>
      <c r="S1" s="52"/>
      <c r="T1" s="52"/>
      <c r="U1" s="52"/>
      <c r="V1" s="53"/>
      <c r="W1" s="53"/>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3"/>
      <c r="BU1" s="54"/>
      <c r="BV1" s="54"/>
      <c r="BW1" s="54"/>
      <c r="BX1" s="54"/>
      <c r="BY1" s="54"/>
      <c r="BZ1" s="54"/>
      <c r="CA1" s="54"/>
      <c r="CB1" s="54"/>
      <c r="CC1" s="54"/>
      <c r="CD1" s="54"/>
      <c r="CE1" s="54"/>
      <c r="CF1" s="54"/>
      <c r="CG1" s="54"/>
      <c r="CH1" s="54"/>
      <c r="CI1" s="54"/>
      <c r="CJ1" s="54"/>
      <c r="CK1" s="54"/>
      <c r="CL1" s="54"/>
      <c r="CM1" s="54"/>
      <c r="CN1" s="54"/>
      <c r="CO1" s="54"/>
      <c r="CP1" s="54"/>
      <c r="CQ1" s="54"/>
    </row>
    <row r="2" spans="1:100" ht="15.75">
      <c r="A2" s="1" t="s">
        <v>202</v>
      </c>
      <c r="B2" s="71"/>
      <c r="C2" s="71"/>
      <c r="D2" s="71"/>
      <c r="E2" s="71"/>
      <c r="F2" s="71"/>
      <c r="G2" s="71"/>
      <c r="H2" s="71"/>
      <c r="I2" s="71"/>
      <c r="J2" s="52"/>
      <c r="K2" s="55"/>
      <c r="L2" s="55"/>
      <c r="M2" s="51"/>
      <c r="N2" s="52"/>
      <c r="O2" s="52"/>
      <c r="P2" s="52"/>
      <c r="Q2" s="52"/>
      <c r="R2" s="52"/>
      <c r="S2" s="52"/>
      <c r="T2" s="52"/>
      <c r="U2" s="52"/>
      <c r="V2" s="53"/>
      <c r="W2" s="53"/>
      <c r="X2" s="77"/>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3"/>
      <c r="BU2" s="56"/>
      <c r="BV2" s="56"/>
      <c r="BW2" s="56"/>
      <c r="BX2" s="56"/>
      <c r="BY2" s="56"/>
      <c r="BZ2" s="56"/>
      <c r="CA2" s="56"/>
      <c r="CB2" s="56"/>
      <c r="CC2" s="56"/>
      <c r="CD2" s="56"/>
      <c r="CE2" s="56"/>
      <c r="CF2" s="56"/>
      <c r="CG2" s="56"/>
      <c r="CH2" s="56"/>
      <c r="CI2" s="56"/>
      <c r="CJ2" s="56"/>
      <c r="CK2" s="56"/>
      <c r="CL2" s="56"/>
      <c r="CM2" s="56"/>
      <c r="CN2" s="56"/>
      <c r="CO2" s="56"/>
      <c r="CP2" s="56"/>
      <c r="CQ2" s="56"/>
    </row>
    <row r="3" spans="1:100">
      <c r="B3" s="74"/>
      <c r="C3" s="78"/>
      <c r="D3" s="78"/>
      <c r="F3" s="78"/>
      <c r="G3" s="78"/>
      <c r="I3" s="78"/>
      <c r="J3" s="78"/>
      <c r="K3" s="78"/>
      <c r="L3" s="78"/>
      <c r="M3" s="78"/>
      <c r="N3" s="78"/>
      <c r="O3" s="78"/>
      <c r="P3" s="78"/>
      <c r="Q3" s="78"/>
      <c r="R3" s="78"/>
      <c r="S3" s="78"/>
      <c r="T3" s="78"/>
      <c r="U3" s="78"/>
      <c r="V3" s="78"/>
      <c r="W3" s="79"/>
      <c r="X3" s="77"/>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row>
    <row r="4" spans="1:100" ht="15.75">
      <c r="A4" s="59" t="s">
        <v>178</v>
      </c>
      <c r="B4" s="57" t="s">
        <v>110</v>
      </c>
      <c r="C4" s="37" t="s">
        <v>112</v>
      </c>
      <c r="D4" s="60" t="s">
        <v>114</v>
      </c>
      <c r="E4" s="72" t="s">
        <v>111</v>
      </c>
      <c r="F4" s="60" t="s">
        <v>113</v>
      </c>
      <c r="G4" s="60" t="s">
        <v>115</v>
      </c>
      <c r="I4" s="74"/>
      <c r="J4" s="74"/>
      <c r="K4" s="74"/>
      <c r="L4" s="74"/>
      <c r="M4" s="74"/>
      <c r="N4" s="74"/>
      <c r="O4" s="74"/>
      <c r="P4" s="74"/>
      <c r="Q4" s="74"/>
      <c r="R4" s="74"/>
      <c r="S4" s="74"/>
      <c r="T4" s="74"/>
      <c r="U4" s="74"/>
      <c r="V4" s="74"/>
      <c r="W4" s="74"/>
      <c r="X4" s="73"/>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row>
    <row r="5" spans="1:100" ht="15.75">
      <c r="A5" s="59" t="s">
        <v>199</v>
      </c>
      <c r="B5" s="75">
        <f>(SUM(G!B73:B104)-SUM(F!B73:B104))/SUM(F!B73:B104)</f>
        <v>9.8686852117771135E-3</v>
      </c>
      <c r="C5" s="5">
        <f>(SUM(G!B175:B206)-SUM(F!B175:B206))/SUM(F!B175:B206)</f>
        <v>5.0554861190016285E-3</v>
      </c>
      <c r="D5" s="74">
        <f>(SUM(G!B277:B308)-SUM(F!B277:B308))/SUM(F!B277:B308)</f>
        <v>9.4489818031215471E-3</v>
      </c>
      <c r="E5" s="73">
        <f>(SUM(G!B39:B70)-SUM(F!B39:B70))/SUM(F!B39:B70)</f>
        <v>-5.6855887428943642E-3</v>
      </c>
      <c r="F5" s="74">
        <f>(SUM(G!B141:B172)-SUM(F!B141:B172))/SUM(F!B141:B172)</f>
        <v>-4.801580175974143E-3</v>
      </c>
      <c r="G5" s="74">
        <f>(SUM(G!B243:B274)-SUM(F!B243:B274))/SUM(F!B243:B274)</f>
        <v>2.4736954751807683E-4</v>
      </c>
      <c r="I5" s="74"/>
      <c r="J5" s="74"/>
      <c r="K5" s="74"/>
      <c r="L5" s="74"/>
      <c r="M5" s="74"/>
      <c r="N5" s="74"/>
      <c r="O5" s="74"/>
      <c r="P5" s="74"/>
      <c r="Q5" s="74"/>
      <c r="R5" s="74"/>
      <c r="S5" s="74"/>
      <c r="T5" s="74"/>
      <c r="U5" s="74"/>
      <c r="V5" s="74"/>
      <c r="W5" s="74"/>
      <c r="X5" s="73"/>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row>
    <row r="6" spans="1:100" ht="15.75">
      <c r="A6" s="62" t="s">
        <v>132</v>
      </c>
      <c r="B6" s="70">
        <f>(G!B73-F!B73)/F!B73</f>
        <v>-3.3955187914581894E-2</v>
      </c>
      <c r="C6" s="70">
        <f>(G!B175-F!B175)/F!B175</f>
        <v>-3.0021431331904578E-2</v>
      </c>
      <c r="D6" s="70">
        <f>(G!B277-F!B277)/F!B277</f>
        <v>-4.1420902059124784E-2</v>
      </c>
      <c r="E6" s="70">
        <f>(G!B39-F!B39)/F!B39</f>
        <v>-1.8812813798943992E-2</v>
      </c>
      <c r="F6" s="70">
        <f>(G!B141-F!B141)/F!B141</f>
        <v>-1.9574068274350142E-3</v>
      </c>
      <c r="G6" s="70">
        <f>(G!B243-F!B243)/F!B243</f>
        <v>-1.2422577597368513E-2</v>
      </c>
      <c r="H6" s="76"/>
      <c r="I6" s="64"/>
      <c r="J6" s="64"/>
      <c r="K6" s="64"/>
      <c r="L6" s="64"/>
      <c r="M6" s="64"/>
      <c r="N6" s="64"/>
      <c r="O6" s="64"/>
      <c r="P6" s="64"/>
      <c r="Q6" s="64"/>
      <c r="R6" s="64"/>
      <c r="S6" s="64"/>
      <c r="T6" s="64"/>
      <c r="U6" s="64"/>
      <c r="V6" s="64"/>
      <c r="W6" s="64"/>
      <c r="X6" s="64"/>
      <c r="Y6" s="64"/>
      <c r="Z6" s="64"/>
      <c r="AA6" s="64"/>
      <c r="AB6" s="63"/>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3"/>
      <c r="BZ6" s="56"/>
      <c r="CA6" s="56"/>
      <c r="CB6" s="56"/>
      <c r="CC6" s="56"/>
      <c r="CD6" s="56"/>
      <c r="CE6" s="56"/>
      <c r="CF6" s="56"/>
      <c r="CG6" s="56"/>
      <c r="CH6" s="56"/>
      <c r="CI6" s="56"/>
      <c r="CJ6" s="56"/>
      <c r="CK6" s="56"/>
      <c r="CL6" s="56"/>
      <c r="CM6" s="56"/>
      <c r="CN6" s="56"/>
      <c r="CO6" s="56"/>
      <c r="CP6" s="56"/>
      <c r="CQ6" s="56"/>
      <c r="CR6" s="56"/>
      <c r="CS6" s="56"/>
      <c r="CT6" s="56"/>
      <c r="CU6" s="56"/>
      <c r="CV6" s="56"/>
    </row>
    <row r="7" spans="1:100" ht="15.75">
      <c r="A7" s="62" t="s">
        <v>142</v>
      </c>
      <c r="B7" s="70">
        <f>(G!B74-F!B74)/F!B74</f>
        <v>-5.4920189305903916E-3</v>
      </c>
      <c r="C7" s="70">
        <f>(G!B176-F!B176)/F!B176</f>
        <v>-5.0026854906775105E-3</v>
      </c>
      <c r="D7" s="70">
        <f>(G!B278-F!B278)/F!B278</f>
        <v>-5.884205593836179E-3</v>
      </c>
      <c r="E7" s="70">
        <f>(G!B40-F!B40)/F!B40</f>
        <v>-6.941336226188941E-3</v>
      </c>
      <c r="F7" s="70">
        <f>(G!B142-F!B142)/F!B142</f>
        <v>-1.6049288811135619E-3</v>
      </c>
      <c r="G7" s="70">
        <f>(G!B244-F!B244)/F!B244</f>
        <v>-2.4754172030070605E-3</v>
      </c>
      <c r="H7" s="76"/>
      <c r="I7" s="64"/>
      <c r="J7" s="64"/>
      <c r="K7" s="64"/>
      <c r="L7" s="64"/>
      <c r="M7" s="64"/>
      <c r="N7" s="64"/>
      <c r="O7" s="64"/>
      <c r="P7" s="64"/>
      <c r="Q7" s="64"/>
      <c r="R7" s="64"/>
      <c r="S7" s="64"/>
      <c r="T7" s="64"/>
      <c r="U7" s="64"/>
      <c r="V7" s="64"/>
      <c r="W7" s="64"/>
      <c r="X7" s="64"/>
      <c r="Y7" s="64"/>
      <c r="Z7" s="64"/>
      <c r="AA7" s="64"/>
      <c r="AB7" s="63"/>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3"/>
      <c r="BZ7" s="56"/>
      <c r="CA7" s="56"/>
      <c r="CB7" s="56"/>
      <c r="CC7" s="56"/>
      <c r="CD7" s="56"/>
      <c r="CE7" s="56"/>
      <c r="CF7" s="56"/>
      <c r="CG7" s="56"/>
      <c r="CH7" s="56"/>
      <c r="CI7" s="56"/>
      <c r="CJ7" s="56"/>
      <c r="CK7" s="56"/>
      <c r="CL7" s="56"/>
      <c r="CM7" s="56"/>
      <c r="CN7" s="56"/>
      <c r="CO7" s="56"/>
      <c r="CP7" s="56"/>
      <c r="CQ7" s="56"/>
      <c r="CR7" s="56"/>
      <c r="CS7" s="56"/>
      <c r="CT7" s="56"/>
      <c r="CU7" s="56"/>
      <c r="CV7" s="56"/>
    </row>
    <row r="8" spans="1:100" ht="15.75">
      <c r="A8" s="62" t="s">
        <v>144</v>
      </c>
      <c r="B8" s="70">
        <f>(G!B75-F!B75)/F!B75</f>
        <v>1.1027145096795787E-2</v>
      </c>
      <c r="C8" s="70">
        <f>(G!B177-F!B177)/F!B177</f>
        <v>6.6153900433969584E-3</v>
      </c>
      <c r="D8" s="70">
        <f>(G!B279-F!B279)/F!B279</f>
        <v>1.6414029750428924E-2</v>
      </c>
      <c r="E8" s="70">
        <f>(G!B41-F!B41)/F!B41</f>
        <v>-3.7823634750882829E-3</v>
      </c>
      <c r="F8" s="70">
        <f>(G!B143-F!B143)/F!B143</f>
        <v>-5.7220525556264052E-3</v>
      </c>
      <c r="G8" s="70">
        <f>(G!B245-F!B245)/F!B245</f>
        <v>2.7897753054467842E-3</v>
      </c>
      <c r="H8" s="76"/>
      <c r="I8" s="64"/>
      <c r="J8" s="64"/>
      <c r="K8" s="64"/>
      <c r="L8" s="64"/>
      <c r="M8" s="64"/>
      <c r="N8" s="64"/>
      <c r="O8" s="64"/>
      <c r="P8" s="64"/>
      <c r="Q8" s="64"/>
      <c r="R8" s="64"/>
      <c r="S8" s="64"/>
      <c r="T8" s="64"/>
      <c r="U8" s="64"/>
      <c r="V8" s="64"/>
      <c r="W8" s="64"/>
      <c r="X8" s="64"/>
      <c r="Y8" s="64"/>
      <c r="Z8" s="64"/>
      <c r="AA8" s="64"/>
      <c r="AB8" s="63"/>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3"/>
    </row>
    <row r="9" spans="1:100" ht="15.75">
      <c r="A9" s="62" t="s">
        <v>148</v>
      </c>
      <c r="B9" s="70">
        <f>(G!B76-F!B76)/F!B76</f>
        <v>-4.0859668967427685E-3</v>
      </c>
      <c r="C9" s="70">
        <f>(G!B178-F!B178)/F!B178</f>
        <v>4.0590063552442364E-3</v>
      </c>
      <c r="D9" s="70">
        <f>(G!B280-F!B280)/F!B280</f>
        <v>1.3887594370397986E-2</v>
      </c>
      <c r="E9" s="70">
        <f>(G!B42-F!B42)/F!B42</f>
        <v>6.4139143137568189E-3</v>
      </c>
      <c r="F9" s="70">
        <f>(G!B144-F!B144)/F!B144</f>
        <v>1.5218784328084951E-2</v>
      </c>
      <c r="G9" s="70">
        <f>(G!B246-F!B246)/F!B246</f>
        <v>2.0071982281284605E-2</v>
      </c>
      <c r="H9" s="76"/>
      <c r="I9" s="64"/>
      <c r="J9" s="64"/>
      <c r="K9" s="64"/>
      <c r="L9" s="64"/>
      <c r="M9" s="64"/>
      <c r="N9" s="64"/>
      <c r="O9" s="64"/>
      <c r="P9" s="64"/>
      <c r="Q9" s="64"/>
      <c r="R9" s="64"/>
      <c r="S9" s="64"/>
      <c r="T9" s="64"/>
      <c r="U9" s="64"/>
      <c r="V9" s="64"/>
      <c r="W9" s="64"/>
      <c r="X9" s="64"/>
      <c r="Y9" s="64"/>
      <c r="Z9" s="64"/>
      <c r="AA9" s="64"/>
      <c r="AB9" s="63"/>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3"/>
    </row>
    <row r="10" spans="1:100" ht="15.75">
      <c r="A10" s="62" t="s">
        <v>127</v>
      </c>
      <c r="B10" s="70">
        <f>(G!B77-F!B77)/F!B77</f>
        <v>-1.9402053667668916E-2</v>
      </c>
      <c r="C10" s="70">
        <f>(G!B179-F!B179)/F!B179</f>
        <v>-2.9045012773408922E-2</v>
      </c>
      <c r="D10" s="70">
        <f>(G!B281-F!B281)/F!B281</f>
        <v>-2.5815351655605581E-2</v>
      </c>
      <c r="E10" s="70">
        <f>(G!B43-F!B43)/F!B43</f>
        <v>-1.1766874558358167E-2</v>
      </c>
      <c r="F10" s="70">
        <f>(G!B145-F!B145)/F!B145</f>
        <v>-1.1125850973654502E-2</v>
      </c>
      <c r="G10" s="70">
        <f>(G!B247-F!B247)/F!B247</f>
        <v>-5.7210435725826804E-3</v>
      </c>
      <c r="H10" s="76"/>
      <c r="I10" s="64"/>
      <c r="J10" s="64"/>
      <c r="K10" s="64"/>
      <c r="L10" s="64"/>
      <c r="M10" s="64"/>
      <c r="N10" s="64"/>
      <c r="O10" s="64"/>
      <c r="P10" s="64"/>
      <c r="Q10" s="64"/>
      <c r="R10" s="64"/>
      <c r="S10" s="64"/>
      <c r="T10" s="64"/>
      <c r="U10" s="64"/>
      <c r="V10" s="64"/>
      <c r="W10" s="64"/>
      <c r="X10" s="64"/>
      <c r="Y10" s="64"/>
      <c r="Z10" s="64"/>
      <c r="AA10" s="64"/>
      <c r="AB10" s="63"/>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3"/>
    </row>
    <row r="11" spans="1:100" ht="15.75">
      <c r="A11" s="62" t="s">
        <v>153</v>
      </c>
      <c r="B11" s="70">
        <f>(G!B78-F!B78)/F!B78</f>
        <v>3.4330671116938848E-2</v>
      </c>
      <c r="C11" s="70">
        <f>(G!B180-F!B180)/F!B180</f>
        <v>2.5958561562276734E-2</v>
      </c>
      <c r="D11" s="70">
        <f>(G!B282-F!B282)/F!B282</f>
        <v>3.5559960356788899E-2</v>
      </c>
      <c r="E11" s="70">
        <f>(G!B44-F!B44)/F!B44</f>
        <v>1.6766604285223235E-2</v>
      </c>
      <c r="F11" s="70">
        <f>(G!B146-F!B146)/F!B146</f>
        <v>1.5691651432053626E-2</v>
      </c>
      <c r="G11" s="70">
        <f>(G!B248-F!B248)/F!B248</f>
        <v>2.2922636103151862E-2</v>
      </c>
      <c r="H11" s="76"/>
      <c r="I11" s="64"/>
      <c r="J11" s="64"/>
      <c r="K11" s="64"/>
      <c r="L11" s="64"/>
      <c r="M11" s="64"/>
      <c r="N11" s="64"/>
      <c r="O11" s="64"/>
      <c r="P11" s="64"/>
      <c r="Q11" s="64"/>
      <c r="R11" s="64"/>
      <c r="S11" s="64"/>
      <c r="T11" s="64"/>
      <c r="U11" s="64"/>
      <c r="V11" s="64"/>
      <c r="W11" s="64"/>
      <c r="X11" s="64"/>
      <c r="Y11" s="64"/>
      <c r="Z11" s="64"/>
      <c r="AA11" s="64"/>
      <c r="AB11" s="63"/>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3"/>
    </row>
    <row r="12" spans="1:100" ht="15.75">
      <c r="A12" s="62" t="s">
        <v>147</v>
      </c>
      <c r="B12" s="70">
        <f>(G!B79-F!B79)/F!B79</f>
        <v>1.4862200653495651E-2</v>
      </c>
      <c r="C12" s="70">
        <f>(G!B181-F!B181)/F!B181</f>
        <v>1.4843145918480061E-2</v>
      </c>
      <c r="D12" s="70">
        <f>(G!B283-F!B283)/F!B283</f>
        <v>1.5403548070408318E-2</v>
      </c>
      <c r="E12" s="70">
        <f>(G!B45-F!B45)/F!B45</f>
        <v>-8.1961889669684498E-3</v>
      </c>
      <c r="F12" s="70">
        <f>(G!B147-F!B147)/F!B147</f>
        <v>-6.2649786391580703E-3</v>
      </c>
      <c r="G12" s="70">
        <f>(G!B249-F!B249)/F!B249</f>
        <v>-1.7654212818266225E-3</v>
      </c>
      <c r="H12" s="76"/>
      <c r="I12" s="64"/>
      <c r="J12" s="64"/>
      <c r="K12" s="64"/>
      <c r="L12" s="64"/>
      <c r="M12" s="64"/>
      <c r="N12" s="64"/>
      <c r="O12" s="64"/>
      <c r="P12" s="64"/>
      <c r="Q12" s="64"/>
      <c r="R12" s="64"/>
      <c r="S12" s="64"/>
      <c r="T12" s="64"/>
      <c r="U12" s="64"/>
      <c r="V12" s="64"/>
      <c r="W12" s="64"/>
      <c r="X12" s="64"/>
      <c r="Y12" s="64"/>
      <c r="Z12" s="64"/>
      <c r="AA12" s="64"/>
      <c r="AB12" s="63"/>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3"/>
    </row>
    <row r="13" spans="1:100" ht="15.75">
      <c r="A13" s="62" t="s">
        <v>145</v>
      </c>
      <c r="B13" s="70">
        <f>(G!B80-F!B80)/F!B80</f>
        <v>2.6206742076380334E-2</v>
      </c>
      <c r="C13" s="70">
        <f>(G!B182-F!B182)/F!B182</f>
        <v>2.2609981309454068E-2</v>
      </c>
      <c r="D13" s="70">
        <f>(G!B284-F!B284)/F!B284</f>
        <v>1.8667632554122203E-2</v>
      </c>
      <c r="E13" s="70">
        <f>(G!B46-F!B46)/F!B46</f>
        <v>-3.2535984799187903E-4</v>
      </c>
      <c r="F13" s="70">
        <f>(G!B148-F!B148)/F!B148</f>
        <v>-3.5057650358367092E-4</v>
      </c>
      <c r="G13" s="70">
        <f>(G!B250-F!B250)/F!B250</f>
        <v>1.1173474690780584E-3</v>
      </c>
      <c r="H13" s="76"/>
      <c r="I13" s="64"/>
      <c r="J13" s="64"/>
      <c r="K13" s="64"/>
      <c r="L13" s="64"/>
      <c r="M13" s="64"/>
      <c r="N13" s="64"/>
      <c r="O13" s="64"/>
      <c r="P13" s="64"/>
      <c r="Q13" s="64"/>
      <c r="R13" s="64"/>
      <c r="S13" s="64"/>
      <c r="T13" s="64"/>
      <c r="U13" s="64"/>
      <c r="V13" s="64"/>
      <c r="W13" s="64"/>
      <c r="X13" s="64"/>
      <c r="Y13" s="64"/>
      <c r="Z13" s="64"/>
      <c r="AA13" s="64"/>
      <c r="AB13" s="63"/>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3"/>
    </row>
    <row r="14" spans="1:100" ht="15.75">
      <c r="A14" s="62" t="s">
        <v>146</v>
      </c>
      <c r="B14" s="70">
        <f>(G!B81-F!B81)/F!B81</f>
        <v>2.1358797428846187E-2</v>
      </c>
      <c r="C14" s="70">
        <f>(G!B183-F!B183)/F!B183</f>
        <v>2.0109164033323759E-2</v>
      </c>
      <c r="D14" s="70">
        <f>(G!B285-F!B285)/F!B285</f>
        <v>2.1199560104898062E-2</v>
      </c>
      <c r="E14" s="70">
        <f>(G!B47-F!B47)/F!B47</f>
        <v>-8.8038520825718686E-3</v>
      </c>
      <c r="F14" s="70">
        <f>(G!B149-F!B149)/F!B149</f>
        <v>-7.026432770900053E-3</v>
      </c>
      <c r="G14" s="70">
        <f>(G!B251-F!B251)/F!B251</f>
        <v>-4.7182593448633139E-3</v>
      </c>
      <c r="H14" s="76"/>
      <c r="I14" s="64"/>
      <c r="J14" s="64"/>
      <c r="K14" s="64"/>
      <c r="L14" s="64"/>
      <c r="M14" s="64"/>
      <c r="N14" s="64"/>
      <c r="O14" s="64"/>
      <c r="P14" s="64"/>
      <c r="Q14" s="64"/>
      <c r="R14" s="64"/>
      <c r="S14" s="64"/>
      <c r="T14" s="64"/>
      <c r="U14" s="64"/>
      <c r="V14" s="64"/>
      <c r="W14" s="64"/>
      <c r="X14" s="64"/>
      <c r="Y14" s="64"/>
      <c r="Z14" s="64"/>
      <c r="AA14" s="64"/>
      <c r="AB14" s="63"/>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3"/>
    </row>
    <row r="15" spans="1:100" ht="15.75">
      <c r="A15" s="62" t="s">
        <v>152</v>
      </c>
      <c r="B15" s="70">
        <f>(G!B82-F!B82)/F!B82</f>
        <v>3.9873880109201371E-2</v>
      </c>
      <c r="C15" s="70">
        <f>(G!B184-F!B184)/F!B184</f>
        <v>3.3619224083589618E-2</v>
      </c>
      <c r="D15" s="70">
        <f>(G!B286-F!B286)/F!B286</f>
        <v>3.5450179156819396E-2</v>
      </c>
      <c r="E15" s="70">
        <f>(G!B48-F!B48)/F!B48</f>
        <v>1.7343226596549365E-2</v>
      </c>
      <c r="F15" s="70">
        <f>(G!B150-F!B150)/F!B150</f>
        <v>1.4055468904067839E-2</v>
      </c>
      <c r="G15" s="70">
        <f>(G!B252-F!B252)/F!B252</f>
        <v>2.2591385915291255E-2</v>
      </c>
      <c r="H15" s="76"/>
      <c r="I15" s="64"/>
      <c r="J15" s="64"/>
      <c r="K15" s="64"/>
      <c r="L15" s="64"/>
      <c r="M15" s="64"/>
      <c r="N15" s="64"/>
      <c r="O15" s="64"/>
      <c r="P15" s="64"/>
      <c r="Q15" s="64"/>
      <c r="R15" s="64"/>
      <c r="S15" s="64"/>
      <c r="T15" s="64"/>
      <c r="U15" s="64"/>
      <c r="V15" s="64"/>
      <c r="W15" s="64"/>
      <c r="X15" s="64"/>
      <c r="Y15" s="64"/>
      <c r="Z15" s="64"/>
      <c r="AA15" s="64"/>
      <c r="AB15" s="63"/>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3"/>
    </row>
    <row r="16" spans="1:100" ht="15.75">
      <c r="A16" s="62" t="s">
        <v>133</v>
      </c>
      <c r="B16" s="70">
        <f>(G!B83-F!B83)/F!B83</f>
        <v>5.7595825807746342E-3</v>
      </c>
      <c r="C16" s="70">
        <f>(G!B185-F!B185)/F!B185</f>
        <v>-3.6636600760607688E-3</v>
      </c>
      <c r="D16" s="70">
        <f>(G!B287-F!B287)/F!B287</f>
        <v>6.8021845856582348E-3</v>
      </c>
      <c r="E16" s="70">
        <f>(G!B49-F!B49)/F!B49</f>
        <v>-1.4190932546995945E-2</v>
      </c>
      <c r="F16" s="70">
        <f>(G!B151-F!B151)/F!B151</f>
        <v>-2.0671219583646119E-2</v>
      </c>
      <c r="G16" s="70">
        <f>(G!B253-F!B253)/F!B253</f>
        <v>-8.262061702166295E-3</v>
      </c>
      <c r="H16" s="76"/>
      <c r="I16" s="64"/>
      <c r="J16" s="64"/>
      <c r="K16" s="64"/>
      <c r="L16" s="64"/>
      <c r="M16" s="64"/>
      <c r="N16" s="64"/>
      <c r="O16" s="64"/>
      <c r="P16" s="64"/>
      <c r="Q16" s="64"/>
      <c r="R16" s="64"/>
      <c r="S16" s="64"/>
      <c r="T16" s="64"/>
      <c r="U16" s="64"/>
      <c r="V16" s="64"/>
      <c r="W16" s="64"/>
      <c r="X16" s="64"/>
      <c r="Y16" s="64"/>
      <c r="Z16" s="64"/>
      <c r="AA16" s="64"/>
      <c r="AB16" s="63"/>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3"/>
    </row>
    <row r="17" spans="1:77" ht="15.75">
      <c r="A17" s="62" t="s">
        <v>140</v>
      </c>
      <c r="B17" s="70">
        <f>(G!B84-F!B84)/F!B84</f>
        <v>2.3038995965934558E-2</v>
      </c>
      <c r="C17" s="70">
        <f>(G!B186-F!B186)/F!B186</f>
        <v>1.6916170974946378E-2</v>
      </c>
      <c r="D17" s="70">
        <f>(G!B288-F!B288)/F!B288</f>
        <v>2.4673982363160558E-2</v>
      </c>
      <c r="E17" s="70">
        <f>(G!B50-F!B50)/F!B50</f>
        <v>-7.8674527342955883E-3</v>
      </c>
      <c r="F17" s="70">
        <f>(G!B152-F!B152)/F!B152</f>
        <v>-7.0452389123281589E-3</v>
      </c>
      <c r="G17" s="70">
        <f>(G!B254-F!B254)/F!B254</f>
        <v>1.2073163370022335E-4</v>
      </c>
      <c r="H17" s="76"/>
      <c r="I17" s="64"/>
      <c r="J17" s="64"/>
      <c r="K17" s="64"/>
      <c r="L17" s="64"/>
      <c r="M17" s="64"/>
      <c r="N17" s="64"/>
      <c r="O17" s="64"/>
      <c r="P17" s="64"/>
      <c r="Q17" s="64"/>
      <c r="R17" s="64"/>
      <c r="S17" s="64"/>
      <c r="T17" s="64"/>
      <c r="U17" s="64"/>
      <c r="V17" s="64"/>
      <c r="W17" s="64"/>
      <c r="X17" s="64"/>
      <c r="Y17" s="64"/>
      <c r="Z17" s="64"/>
      <c r="AA17" s="64"/>
      <c r="AB17" s="63"/>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3"/>
    </row>
    <row r="18" spans="1:77" ht="15.75">
      <c r="A18" s="62" t="s">
        <v>137</v>
      </c>
      <c r="B18" s="70">
        <f>(G!B85-F!B85)/F!B85</f>
        <v>-2.947735370261195E-4</v>
      </c>
      <c r="C18" s="70">
        <f>(G!B187-F!B187)/F!B187</f>
        <v>-4.5665595183427728E-3</v>
      </c>
      <c r="D18" s="70">
        <f>(G!B289-F!B289)/F!B289</f>
        <v>4.0256315527981961E-3</v>
      </c>
      <c r="E18" s="70">
        <f>(G!B51-F!B51)/F!B51</f>
        <v>-5.199498488089092E-3</v>
      </c>
      <c r="F18" s="70">
        <f>(G!B153-F!B153)/F!B153</f>
        <v>-6.5456236082903074E-3</v>
      </c>
      <c r="G18" s="70">
        <f>(G!B255-F!B255)/F!B255</f>
        <v>2.9324438253729705E-4</v>
      </c>
      <c r="H18" s="76"/>
      <c r="I18" s="64"/>
      <c r="J18" s="64"/>
      <c r="K18" s="64"/>
      <c r="L18" s="64"/>
      <c r="M18" s="64"/>
      <c r="N18" s="64"/>
      <c r="O18" s="64"/>
      <c r="P18" s="64"/>
      <c r="Q18" s="64"/>
      <c r="R18" s="64"/>
      <c r="S18" s="64"/>
      <c r="T18" s="64"/>
      <c r="U18" s="64"/>
      <c r="V18" s="64"/>
      <c r="W18" s="64"/>
      <c r="X18" s="64"/>
      <c r="Y18" s="64"/>
      <c r="Z18" s="64"/>
      <c r="AA18" s="64"/>
      <c r="AB18" s="62"/>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65"/>
    </row>
    <row r="19" spans="1:77" ht="15.75">
      <c r="A19" s="62" t="s">
        <v>141</v>
      </c>
      <c r="B19" s="70">
        <f>(G!B86-F!B86)/F!B86</f>
        <v>1.183501158438781E-2</v>
      </c>
      <c r="C19" s="70">
        <f>(G!B188-F!B188)/F!B188</f>
        <v>-1.9388615289054528E-2</v>
      </c>
      <c r="D19" s="70">
        <f>(G!B290-F!B290)/F!B290</f>
        <v>1.112279924703798E-2</v>
      </c>
      <c r="E19" s="70">
        <f>(G!B52-F!B52)/F!B52</f>
        <v>-2.2539286500539895E-3</v>
      </c>
      <c r="F19" s="70">
        <f>(G!B154-F!B154)/F!B154</f>
        <v>-2.5353483552941421E-2</v>
      </c>
      <c r="G19" s="70">
        <f>(G!B256-F!B256)/F!B256</f>
        <v>3.1209158868733336E-3</v>
      </c>
      <c r="H19" s="76"/>
      <c r="I19" s="64"/>
      <c r="J19" s="64"/>
      <c r="K19" s="64"/>
      <c r="L19" s="64"/>
      <c r="M19" s="64"/>
      <c r="N19" s="64"/>
      <c r="O19" s="64"/>
      <c r="P19" s="64"/>
      <c r="Q19" s="64"/>
      <c r="R19" s="64"/>
      <c r="S19" s="64"/>
      <c r="T19" s="64"/>
      <c r="U19" s="64"/>
      <c r="V19" s="64"/>
      <c r="W19" s="64"/>
      <c r="X19" s="64"/>
      <c r="Y19" s="64"/>
      <c r="Z19" s="64"/>
      <c r="AA19" s="64"/>
      <c r="AB19" s="62"/>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65"/>
    </row>
    <row r="20" spans="1:77" ht="15.75">
      <c r="A20" s="62" t="s">
        <v>143</v>
      </c>
      <c r="B20" s="70">
        <f>(G!B87-F!B87)/F!B87</f>
        <v>3.2260437741401506E-2</v>
      </c>
      <c r="C20" s="70">
        <f>(G!B189-F!B189)/F!B189</f>
        <v>2.3704398424109929E-2</v>
      </c>
      <c r="D20" s="70">
        <f>(G!B291-F!B291)/F!B291</f>
        <v>2.5982682568207811E-2</v>
      </c>
      <c r="E20" s="70">
        <f>(G!B53-F!B53)/F!B53</f>
        <v>3.0724445077285742E-3</v>
      </c>
      <c r="F20" s="70">
        <f>(G!B155-F!B155)/F!B155</f>
        <v>6.3072151146894946E-3</v>
      </c>
      <c r="G20" s="70">
        <f>(G!B257-F!B257)/F!B257</f>
        <v>1.021975277812461E-2</v>
      </c>
      <c r="H20" s="76"/>
      <c r="I20" s="64"/>
      <c r="J20" s="64"/>
      <c r="K20" s="64"/>
      <c r="L20" s="64"/>
      <c r="M20" s="64"/>
      <c r="N20" s="64"/>
      <c r="O20" s="64"/>
      <c r="P20" s="64"/>
      <c r="Q20" s="64"/>
      <c r="R20" s="64"/>
      <c r="S20" s="64"/>
      <c r="T20" s="64"/>
      <c r="U20" s="64"/>
      <c r="V20" s="64"/>
      <c r="W20" s="64"/>
      <c r="X20" s="64"/>
      <c r="Y20" s="64"/>
      <c r="Z20" s="64"/>
      <c r="AA20" s="64"/>
      <c r="AB20" s="62"/>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65"/>
    </row>
    <row r="21" spans="1:77" ht="15.75">
      <c r="A21" s="62" t="s">
        <v>134</v>
      </c>
      <c r="B21" s="70">
        <f>(G!B88-F!B88)/F!B88</f>
        <v>-7.4882886648207168E-3</v>
      </c>
      <c r="C21" s="70">
        <f>(G!B190-F!B190)/F!B190</f>
        <v>-6.2157094242655739E-3</v>
      </c>
      <c r="D21" s="70">
        <f>(G!B292-F!B292)/F!B292</f>
        <v>-4.3677583173731055E-3</v>
      </c>
      <c r="E21" s="70">
        <f>(G!B54-F!B54)/F!B54</f>
        <v>-2.4332076982088655E-2</v>
      </c>
      <c r="F21" s="70">
        <f>(G!B156-F!B156)/F!B156</f>
        <v>-1.5943260992765943E-2</v>
      </c>
      <c r="G21" s="70">
        <f>(G!B258-F!B258)/F!B258</f>
        <v>-1.730351480245362E-2</v>
      </c>
      <c r="H21" s="76"/>
      <c r="I21" s="64"/>
      <c r="J21" s="64"/>
      <c r="K21" s="64"/>
      <c r="L21" s="64"/>
      <c r="M21" s="64"/>
      <c r="N21" s="64"/>
      <c r="O21" s="64"/>
      <c r="P21" s="64"/>
      <c r="Q21" s="64"/>
      <c r="R21" s="64"/>
      <c r="S21" s="64"/>
      <c r="T21" s="64"/>
      <c r="U21" s="64"/>
      <c r="V21" s="64"/>
      <c r="W21" s="64"/>
      <c r="X21" s="64"/>
      <c r="Y21" s="64"/>
      <c r="Z21" s="64"/>
      <c r="AA21" s="64"/>
      <c r="AB21" s="62"/>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65"/>
    </row>
    <row r="22" spans="1:77" ht="15.75">
      <c r="A22" s="62" t="s">
        <v>155</v>
      </c>
      <c r="B22" s="70">
        <f>(G!B89-F!B89)/F!B89</f>
        <v>3.7345385347288297E-2</v>
      </c>
      <c r="C22" s="70">
        <f>(G!B191-F!B191)/F!B191</f>
        <v>4.0859130250092919E-2</v>
      </c>
      <c r="D22" s="70">
        <f>(G!B293-F!B293)/F!B293</f>
        <v>3.7378679714446139E-2</v>
      </c>
      <c r="E22" s="70">
        <f>(G!B55-F!B55)/F!B55</f>
        <v>-5.9045590939889652E-3</v>
      </c>
      <c r="F22" s="70">
        <f>(G!B157-F!B157)/F!B157</f>
        <v>1.19238818318976E-3</v>
      </c>
      <c r="G22" s="70">
        <f>(G!B259-F!B259)/F!B259</f>
        <v>-8.8345726275491422E-4</v>
      </c>
      <c r="H22" s="76"/>
      <c r="I22" s="64"/>
      <c r="J22" s="64"/>
      <c r="K22" s="64"/>
      <c r="L22" s="64"/>
      <c r="M22" s="64"/>
      <c r="N22" s="64"/>
      <c r="O22" s="64"/>
      <c r="P22" s="64"/>
      <c r="Q22" s="64"/>
      <c r="R22" s="64"/>
      <c r="S22" s="64"/>
      <c r="T22" s="64"/>
      <c r="U22" s="64"/>
      <c r="V22" s="64"/>
      <c r="W22" s="64"/>
      <c r="X22" s="64"/>
      <c r="Y22" s="64"/>
      <c r="Z22" s="64"/>
      <c r="AA22" s="64"/>
      <c r="AB22" s="62"/>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65"/>
    </row>
    <row r="23" spans="1:77" ht="15.75">
      <c r="A23" s="62" t="s">
        <v>129</v>
      </c>
      <c r="B23" s="70">
        <f>(G!B90-F!B90)/F!B90</f>
        <v>1.5805913713332863E-2</v>
      </c>
      <c r="C23" s="70">
        <f>(G!B192-F!B192)/F!B192</f>
        <v>5.6578066184790896E-3</v>
      </c>
      <c r="D23" s="70">
        <f>(G!B294-F!B294)/F!B294</f>
        <v>1.7998314081972069E-2</v>
      </c>
      <c r="E23" s="70">
        <f>(G!B56-F!B56)/F!B56</f>
        <v>1.7596836914253438E-3</v>
      </c>
      <c r="F23" s="70">
        <f>(G!B158-F!B158)/F!B158</f>
        <v>-7.6303246628336933E-3</v>
      </c>
      <c r="G23" s="70">
        <f>(G!B260-F!B260)/F!B260</f>
        <v>7.334499546862815E-3</v>
      </c>
      <c r="H23" s="76"/>
      <c r="I23" s="64"/>
      <c r="J23" s="64"/>
      <c r="K23" s="64"/>
      <c r="L23" s="64"/>
      <c r="M23" s="64"/>
      <c r="N23" s="64"/>
      <c r="O23" s="64"/>
      <c r="P23" s="64"/>
      <c r="Q23" s="64"/>
      <c r="R23" s="64"/>
      <c r="S23" s="64"/>
      <c r="T23" s="64"/>
      <c r="U23" s="64"/>
      <c r="V23" s="64"/>
      <c r="W23" s="64"/>
      <c r="X23" s="64"/>
      <c r="Y23" s="64"/>
      <c r="Z23" s="64"/>
      <c r="AA23" s="64"/>
      <c r="AB23" s="62"/>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65"/>
    </row>
    <row r="24" spans="1:77" ht="15.75">
      <c r="A24" s="62" t="s">
        <v>126</v>
      </c>
      <c r="B24" s="70">
        <f>(G!B91-F!B91)/F!B91</f>
        <v>-5.3050175225064528E-2</v>
      </c>
      <c r="C24" s="70">
        <f>(G!B193-F!B193)/F!B193</f>
        <v>-4.2253817798841499E-2</v>
      </c>
      <c r="D24" s="70">
        <f>(G!B295-F!B295)/F!B295</f>
        <v>-3.8818529716472504E-2</v>
      </c>
      <c r="E24" s="70">
        <f>(G!B57-F!B57)/F!B57</f>
        <v>-3.6474791911931759E-2</v>
      </c>
      <c r="F24" s="70">
        <f>(G!B159-F!B159)/F!B159</f>
        <v>-2.2709864403270882E-2</v>
      </c>
      <c r="G24" s="70">
        <f>(G!B261-F!B261)/F!B261</f>
        <v>-2.6895879559546275E-2</v>
      </c>
      <c r="H24" s="76"/>
      <c r="I24" s="64"/>
      <c r="J24" s="64"/>
      <c r="K24" s="64"/>
      <c r="L24" s="64"/>
      <c r="M24" s="64"/>
      <c r="N24" s="64"/>
      <c r="O24" s="64"/>
      <c r="P24" s="64"/>
      <c r="Q24" s="64"/>
      <c r="R24" s="64"/>
      <c r="S24" s="64"/>
      <c r="T24" s="64"/>
      <c r="U24" s="64"/>
      <c r="V24" s="64"/>
      <c r="W24" s="64"/>
      <c r="X24" s="64"/>
      <c r="Y24" s="64"/>
      <c r="Z24" s="64"/>
      <c r="AA24" s="64"/>
      <c r="AB24" s="62"/>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65"/>
    </row>
    <row r="25" spans="1:77" ht="15.75">
      <c r="A25" s="62" t="s">
        <v>128</v>
      </c>
      <c r="B25" s="70">
        <f>(G!B92-F!B92)/F!B92</f>
        <v>-2.1855452558595223E-2</v>
      </c>
      <c r="C25" s="70">
        <f>(G!B194-F!B194)/F!B194</f>
        <v>-3.2607062359128476E-2</v>
      </c>
      <c r="D25" s="70">
        <f>(G!B296-F!B296)/F!B296</f>
        <v>-1.9627085377821395E-2</v>
      </c>
      <c r="E25" s="70">
        <f>(G!B58-F!B58)/F!B58</f>
        <v>-3.8441787102927151E-2</v>
      </c>
      <c r="F25" s="70">
        <f>(G!B160-F!B160)/F!B160</f>
        <v>-3.973607038123167E-2</v>
      </c>
      <c r="G25" s="70">
        <f>(G!B262-F!B262)/F!B262</f>
        <v>-3.1509975704925273E-2</v>
      </c>
      <c r="H25" s="76"/>
      <c r="I25" s="64"/>
      <c r="J25" s="64"/>
      <c r="K25" s="64"/>
      <c r="L25" s="64"/>
      <c r="M25" s="64"/>
      <c r="N25" s="64"/>
      <c r="O25" s="64"/>
      <c r="P25" s="64"/>
      <c r="Q25" s="64"/>
      <c r="R25" s="64"/>
      <c r="S25" s="64"/>
      <c r="T25" s="64"/>
      <c r="U25" s="64"/>
      <c r="V25" s="64"/>
      <c r="W25" s="64"/>
      <c r="X25" s="64"/>
      <c r="Y25" s="64"/>
      <c r="Z25" s="64"/>
      <c r="AA25" s="64"/>
      <c r="AB25" s="62"/>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65"/>
    </row>
    <row r="26" spans="1:77" ht="15.75">
      <c r="A26" s="62" t="s">
        <v>154</v>
      </c>
      <c r="B26" s="70">
        <f>(G!B93-F!B93)/F!B93</f>
        <v>4.4575052200139201E-2</v>
      </c>
      <c r="C26" s="70">
        <f>(G!B195-F!B195)/F!B195</f>
        <v>4.3131855381426075E-2</v>
      </c>
      <c r="D26" s="70">
        <f>(G!B297-F!B297)/F!B297</f>
        <v>4.7174645569030574E-2</v>
      </c>
      <c r="E26" s="70">
        <f>(G!B59-F!B59)/F!B59</f>
        <v>-6.0363585316206925E-4</v>
      </c>
      <c r="F26" s="70">
        <f>(G!B161-F!B161)/F!B161</f>
        <v>-8.1516774184480889E-4</v>
      </c>
      <c r="G26" s="70">
        <f>(G!B263-F!B263)/F!B263</f>
        <v>3.8656339498596239E-3</v>
      </c>
      <c r="H26" s="76"/>
      <c r="I26" s="64"/>
      <c r="J26" s="64"/>
      <c r="K26" s="64"/>
      <c r="L26" s="64"/>
      <c r="M26" s="64"/>
      <c r="N26" s="64"/>
      <c r="O26" s="64"/>
      <c r="P26" s="64"/>
      <c r="Q26" s="64"/>
      <c r="R26" s="64"/>
      <c r="S26" s="64"/>
      <c r="T26" s="64"/>
      <c r="U26" s="64"/>
      <c r="V26" s="64"/>
      <c r="W26" s="64"/>
      <c r="X26" s="64"/>
      <c r="Y26" s="64"/>
      <c r="Z26" s="64"/>
      <c r="AA26" s="64"/>
      <c r="AB26" s="62"/>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65"/>
    </row>
    <row r="27" spans="1:77" ht="15.75">
      <c r="A27" s="62" t="s">
        <v>149</v>
      </c>
      <c r="B27" s="70">
        <f>(G!B94-F!B94)/F!B94</f>
        <v>2.4469989405876694E-2</v>
      </c>
      <c r="C27" s="70">
        <f>(G!B196-F!B196)/F!B196</f>
        <v>2.5972052539766477E-2</v>
      </c>
      <c r="D27" s="70">
        <f>(G!B298-F!B298)/F!B298</f>
        <v>2.5294260405290619E-2</v>
      </c>
      <c r="E27" s="70">
        <f>(G!B60-F!B60)/F!B60</f>
        <v>-4.6474981158791421E-3</v>
      </c>
      <c r="F27" s="70">
        <f>(G!B162-F!B162)/F!B162</f>
        <v>-1.1457104259648763E-3</v>
      </c>
      <c r="G27" s="70">
        <f>(G!B264-F!B264)/F!B264</f>
        <v>1.9958941605839416E-4</v>
      </c>
      <c r="H27" s="76"/>
      <c r="I27" s="64"/>
      <c r="J27" s="64"/>
      <c r="K27" s="64"/>
      <c r="L27" s="64"/>
      <c r="M27" s="64"/>
      <c r="N27" s="64"/>
      <c r="O27" s="64"/>
      <c r="P27" s="64"/>
      <c r="Q27" s="64"/>
      <c r="R27" s="64"/>
      <c r="S27" s="64"/>
      <c r="T27" s="64"/>
      <c r="U27" s="64"/>
      <c r="V27" s="64"/>
      <c r="W27" s="64"/>
      <c r="X27" s="64"/>
      <c r="Y27" s="64"/>
      <c r="Z27" s="64"/>
      <c r="AA27" s="64"/>
      <c r="AB27" s="62"/>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65"/>
    </row>
    <row r="28" spans="1:77" ht="15.75">
      <c r="A28" s="62" t="s">
        <v>125</v>
      </c>
      <c r="B28" s="70">
        <f>(G!B95-F!B95)/F!B95</f>
        <v>-5.1378676470588233E-2</v>
      </c>
      <c r="C28" s="70">
        <f>(G!B197-F!B197)/F!B197</f>
        <v>-4.7053449063499314E-2</v>
      </c>
      <c r="D28" s="70">
        <f>(G!B299-F!B299)/F!B299</f>
        <v>-4.6018661110607845E-2</v>
      </c>
      <c r="E28" s="70">
        <f>(G!B61-F!B61)/F!B61</f>
        <v>-5.1868732907930717E-2</v>
      </c>
      <c r="F28" s="70">
        <f>(G!B163-F!B163)/F!B163</f>
        <v>-4.5861601085481679E-2</v>
      </c>
      <c r="G28" s="70">
        <f>(G!B265-F!B265)/F!B265</f>
        <v>-4.4569993722536096E-2</v>
      </c>
      <c r="H28" s="76"/>
      <c r="I28" s="64"/>
      <c r="J28" s="64"/>
      <c r="K28" s="64"/>
      <c r="L28" s="64"/>
      <c r="M28" s="64"/>
      <c r="N28" s="64"/>
      <c r="O28" s="64"/>
      <c r="P28" s="64"/>
      <c r="Q28" s="64"/>
      <c r="R28" s="64"/>
      <c r="S28" s="64"/>
      <c r="T28" s="64"/>
      <c r="U28" s="64"/>
      <c r="V28" s="64"/>
      <c r="W28" s="64"/>
      <c r="X28" s="64"/>
      <c r="Y28" s="64"/>
      <c r="Z28" s="64"/>
      <c r="AA28" s="64"/>
      <c r="AB28" s="62"/>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65"/>
    </row>
    <row r="29" spans="1:77" ht="15.75">
      <c r="A29" s="62" t="s">
        <v>130</v>
      </c>
      <c r="B29" s="70">
        <f>(G!B96-F!B96)/F!B96</f>
        <v>-1.777940023255185E-2</v>
      </c>
      <c r="C29" s="70">
        <f>(G!B198-F!B198)/F!B198</f>
        <v>-2.198498389205656E-2</v>
      </c>
      <c r="D29" s="70">
        <f>(G!B300-F!B300)/F!B300</f>
        <v>-1.3285462637998036E-2</v>
      </c>
      <c r="E29" s="70">
        <f>(G!B62-F!B62)/F!B62</f>
        <v>-1.6580202820720039E-2</v>
      </c>
      <c r="F29" s="70">
        <f>(G!B164-F!B164)/F!B164</f>
        <v>-1.8995488408981576E-2</v>
      </c>
      <c r="G29" s="70">
        <f>(G!B266-F!B266)/F!B266</f>
        <v>-1.0088010088010088E-2</v>
      </c>
      <c r="H29" s="76"/>
      <c r="I29" s="64"/>
      <c r="J29" s="64"/>
      <c r="K29" s="64"/>
      <c r="L29" s="64"/>
      <c r="M29" s="64"/>
      <c r="N29" s="64"/>
      <c r="O29" s="64"/>
      <c r="P29" s="64"/>
      <c r="Q29" s="64"/>
      <c r="R29" s="64"/>
      <c r="S29" s="64"/>
      <c r="T29" s="64"/>
      <c r="U29" s="64"/>
      <c r="V29" s="64"/>
      <c r="W29" s="64"/>
      <c r="X29" s="64"/>
      <c r="Y29" s="64"/>
      <c r="Z29" s="64"/>
      <c r="AA29" s="64"/>
      <c r="AB29" s="62"/>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65"/>
    </row>
    <row r="30" spans="1:77" ht="15.75">
      <c r="A30" s="62" t="s">
        <v>139</v>
      </c>
      <c r="B30" s="70">
        <f>(G!B97-F!B97)/F!B97</f>
        <v>1.6884711661077786E-2</v>
      </c>
      <c r="C30" s="70">
        <f>(G!B199-F!B199)/F!B199</f>
        <v>1.4121510673234812E-2</v>
      </c>
      <c r="D30" s="70">
        <f>(G!B301-F!B301)/F!B301</f>
        <v>1.3811736482316086E-2</v>
      </c>
      <c r="E30" s="70">
        <f>(G!B63-F!B63)/F!B63</f>
        <v>-5.9514675902584448E-3</v>
      </c>
      <c r="F30" s="70">
        <f>(G!B165-F!B165)/F!B165</f>
        <v>-3.9423391940591893E-3</v>
      </c>
      <c r="G30" s="70">
        <f>(G!B267-F!B267)/F!B267</f>
        <v>-1.5121680573535971E-3</v>
      </c>
      <c r="H30" s="76"/>
      <c r="I30" s="64"/>
      <c r="J30" s="64"/>
      <c r="K30" s="64"/>
      <c r="L30" s="64"/>
      <c r="M30" s="64"/>
      <c r="N30" s="64"/>
      <c r="O30" s="64"/>
      <c r="P30" s="64"/>
      <c r="Q30" s="64"/>
      <c r="R30" s="64"/>
      <c r="S30" s="64"/>
      <c r="T30" s="64"/>
      <c r="U30" s="64"/>
      <c r="V30" s="64"/>
      <c r="W30" s="64"/>
      <c r="X30" s="64"/>
      <c r="Y30" s="64"/>
      <c r="Z30" s="64"/>
      <c r="AA30" s="64"/>
      <c r="AB30" s="62"/>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65"/>
    </row>
    <row r="31" spans="1:77" ht="15.75">
      <c r="A31" s="62" t="s">
        <v>136</v>
      </c>
      <c r="B31" s="70">
        <f>(G!B98-F!B98)/F!B98</f>
        <v>-2.1795518409107283E-3</v>
      </c>
      <c r="C31" s="70">
        <f>(G!B200-F!B200)/F!B200</f>
        <v>-9.3208338561365147E-4</v>
      </c>
      <c r="D31" s="70">
        <f>(G!B302-F!B302)/F!B302</f>
        <v>1.8932290271303292E-3</v>
      </c>
      <c r="E31" s="70">
        <f>(G!B64-F!B64)/F!B64</f>
        <v>-1.1726031111261734E-2</v>
      </c>
      <c r="F31" s="70">
        <f>(G!B166-F!B166)/F!B166</f>
        <v>-8.15451368371292E-3</v>
      </c>
      <c r="G31" s="70">
        <f>(G!B268-F!B268)/F!B268</f>
        <v>-4.4027597375212967E-3</v>
      </c>
      <c r="H31" s="76"/>
      <c r="I31" s="64"/>
      <c r="J31" s="64"/>
      <c r="K31" s="64"/>
      <c r="L31" s="64"/>
      <c r="M31" s="64"/>
      <c r="N31" s="64"/>
      <c r="O31" s="64"/>
      <c r="P31" s="64"/>
      <c r="Q31" s="64"/>
      <c r="R31" s="64"/>
      <c r="S31" s="64"/>
      <c r="T31" s="64"/>
      <c r="U31" s="64"/>
      <c r="V31" s="64"/>
      <c r="W31" s="64"/>
      <c r="X31" s="64"/>
      <c r="Y31" s="64"/>
      <c r="Z31" s="64"/>
      <c r="AA31" s="64"/>
      <c r="AB31" s="62"/>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65"/>
    </row>
    <row r="32" spans="1:77" ht="15.75">
      <c r="A32" s="62" t="s">
        <v>135</v>
      </c>
      <c r="B32" s="70">
        <f>(G!B99-F!B99)/F!B99</f>
        <v>-3.0213018755834677E-2</v>
      </c>
      <c r="C32" s="70">
        <f>(G!B201-F!B201)/F!B201</f>
        <v>-3.0687920893359474E-2</v>
      </c>
      <c r="D32" s="70">
        <f>(G!B303-F!B303)/F!B303</f>
        <v>-3.3296337402885685E-2</v>
      </c>
      <c r="E32" s="70">
        <f>(G!B65-F!B65)/F!B65</f>
        <v>-2.5400718227205046E-2</v>
      </c>
      <c r="F32" s="70">
        <f>(G!B167-F!B167)/F!B167</f>
        <v>-1.5860428231562251E-2</v>
      </c>
      <c r="G32" s="70">
        <f>(G!B269-F!B269)/F!B269</f>
        <v>-2.1814312317105611E-2</v>
      </c>
      <c r="H32" s="76"/>
      <c r="I32" s="64"/>
      <c r="J32" s="64"/>
      <c r="K32" s="64"/>
      <c r="L32" s="64"/>
      <c r="M32" s="64"/>
      <c r="N32" s="64"/>
      <c r="O32" s="64"/>
      <c r="P32" s="64"/>
      <c r="Q32" s="64"/>
      <c r="R32" s="64"/>
      <c r="S32" s="64"/>
      <c r="T32" s="64"/>
      <c r="U32" s="64"/>
      <c r="V32" s="64"/>
      <c r="W32" s="64"/>
      <c r="X32" s="64"/>
      <c r="Y32" s="64"/>
      <c r="Z32" s="64"/>
      <c r="AA32" s="64"/>
      <c r="AB32" s="62"/>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65"/>
    </row>
    <row r="33" spans="1:77" ht="15.75">
      <c r="A33" s="62" t="s">
        <v>150</v>
      </c>
      <c r="B33" s="70">
        <f>(G!B100-F!B100)/F!B100</f>
        <v>2.8859410515333309E-2</v>
      </c>
      <c r="C33" s="70">
        <f>(G!B202-F!B202)/F!B202</f>
        <v>2.6006617838420641E-2</v>
      </c>
      <c r="D33" s="70">
        <f>(G!B304-F!B304)/F!B304</f>
        <v>3.3809949359547217E-2</v>
      </c>
      <c r="E33" s="70">
        <f>(G!B66-F!B66)/F!B66</f>
        <v>-5.5616028301244983E-3</v>
      </c>
      <c r="F33" s="70">
        <f>(G!B168-F!B168)/F!B168</f>
        <v>-6.7588221308969871E-3</v>
      </c>
      <c r="G33" s="70">
        <f>(G!B270-F!B270)/F!B270</f>
        <v>-5.2687038988408848E-4</v>
      </c>
      <c r="H33" s="76"/>
      <c r="I33" s="64"/>
      <c r="J33" s="64"/>
      <c r="K33" s="64"/>
      <c r="L33" s="64"/>
      <c r="M33" s="64"/>
      <c r="N33" s="64"/>
      <c r="O33" s="64"/>
      <c r="P33" s="64"/>
      <c r="Q33" s="64"/>
      <c r="R33" s="64"/>
      <c r="S33" s="64"/>
      <c r="T33" s="64"/>
      <c r="U33" s="64"/>
      <c r="V33" s="64"/>
      <c r="W33" s="64"/>
      <c r="X33" s="64"/>
      <c r="Y33" s="64"/>
      <c r="Z33" s="64"/>
      <c r="AA33" s="64"/>
      <c r="AB33" s="62"/>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65"/>
    </row>
    <row r="34" spans="1:77" ht="15.75">
      <c r="A34" s="62" t="s">
        <v>151</v>
      </c>
      <c r="B34" s="70">
        <f>(G!B101-F!B101)/F!B101</f>
        <v>3.6112291251348086E-2</v>
      </c>
      <c r="C34" s="70">
        <f>(G!B203-F!B203)/F!B203</f>
        <v>3.5459931967922159E-2</v>
      </c>
      <c r="D34" s="70">
        <f>(G!B305-F!B305)/F!B305</f>
        <v>3.617981608539448E-2</v>
      </c>
      <c r="E34" s="70">
        <f>(G!B67-F!B67)/F!B67</f>
        <v>1.2723561134639409E-2</v>
      </c>
      <c r="F34" s="70">
        <f>(G!B169-F!B169)/F!B169</f>
        <v>1.583758568048705E-2</v>
      </c>
      <c r="G34" s="70">
        <f>(G!B271-F!B271)/F!B271</f>
        <v>1.7589098278100693E-2</v>
      </c>
      <c r="H34" s="76"/>
      <c r="I34" s="64"/>
      <c r="J34" s="64"/>
      <c r="K34" s="64"/>
      <c r="L34" s="64"/>
      <c r="M34" s="64"/>
      <c r="N34" s="64"/>
      <c r="O34" s="64"/>
      <c r="P34" s="64"/>
      <c r="Q34" s="64"/>
      <c r="R34" s="64"/>
      <c r="S34" s="64"/>
      <c r="T34" s="64"/>
      <c r="U34" s="64"/>
      <c r="V34" s="64"/>
      <c r="W34" s="64"/>
      <c r="X34" s="64"/>
      <c r="Y34" s="64"/>
      <c r="Z34" s="64"/>
      <c r="AA34" s="64"/>
      <c r="AB34" s="62"/>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65"/>
    </row>
    <row r="35" spans="1:77" ht="15.75">
      <c r="A35" s="62" t="s">
        <v>131</v>
      </c>
      <c r="B35" s="70">
        <f>(G!B102-F!B102)/F!B102</f>
        <v>-4.1480889953639001E-3</v>
      </c>
      <c r="C35" s="70">
        <f>(G!B204-F!B204)/F!B204</f>
        <v>-6.5862175661936971E-3</v>
      </c>
      <c r="D35" s="70">
        <f>(G!B306-F!B306)/F!B306</f>
        <v>-4.4889426779623721E-3</v>
      </c>
      <c r="E35" s="70">
        <f>(G!B68-F!B68)/F!B68</f>
        <v>-2.3197517927222668E-2</v>
      </c>
      <c r="F35" s="70">
        <f>(G!B170-F!B170)/F!B170</f>
        <v>-1.8603601755753374E-2</v>
      </c>
      <c r="G35" s="70">
        <f>(G!B272-F!B272)/F!B272</f>
        <v>-1.6201288738876957E-2</v>
      </c>
      <c r="H35" s="76"/>
      <c r="I35" s="64"/>
      <c r="J35" s="64"/>
      <c r="K35" s="64"/>
      <c r="L35" s="64"/>
      <c r="M35" s="64"/>
      <c r="N35" s="64"/>
      <c r="O35" s="64"/>
      <c r="P35" s="64"/>
      <c r="Q35" s="64"/>
      <c r="R35" s="64"/>
      <c r="S35" s="64"/>
      <c r="T35" s="64"/>
      <c r="U35" s="64"/>
      <c r="V35" s="64"/>
      <c r="W35" s="64"/>
      <c r="X35" s="64"/>
      <c r="Y35" s="64"/>
      <c r="Z35" s="64"/>
      <c r="AA35" s="64"/>
      <c r="AB35" s="62"/>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65"/>
    </row>
    <row r="36" spans="1:77" ht="15.75">
      <c r="A36" s="62" t="s">
        <v>156</v>
      </c>
      <c r="B36" s="70">
        <f>(G!B103-F!B103)/F!B103</f>
        <v>5.3875125739818001E-2</v>
      </c>
      <c r="C36" s="70">
        <f>(G!B205-F!B205)/F!B205</f>
        <v>5.8528819590766494E-2</v>
      </c>
      <c r="D36" s="70">
        <f>(G!B307-F!B307)/F!B307</f>
        <v>6.0382153614457833E-2</v>
      </c>
      <c r="E36" s="70">
        <f>(G!B69-F!B69)/F!B69</f>
        <v>1.3817842209156708E-2</v>
      </c>
      <c r="F36" s="70">
        <f>(G!B171-F!B171)/F!B171</f>
        <v>2.1046571136131013E-2</v>
      </c>
      <c r="G36" s="70">
        <f>(G!B273-F!B273)/F!B273</f>
        <v>1.9921087618475792E-2</v>
      </c>
      <c r="H36" s="76"/>
      <c r="I36" s="64"/>
      <c r="J36" s="64"/>
      <c r="K36" s="64"/>
      <c r="L36" s="64"/>
      <c r="M36" s="64"/>
      <c r="N36" s="64"/>
      <c r="O36" s="64"/>
      <c r="P36" s="64"/>
      <c r="Q36" s="64"/>
      <c r="R36" s="64"/>
      <c r="S36" s="64"/>
      <c r="T36" s="64"/>
      <c r="U36" s="64"/>
      <c r="V36" s="64"/>
      <c r="W36" s="64"/>
      <c r="X36" s="64"/>
      <c r="Y36" s="64"/>
      <c r="Z36" s="64"/>
      <c r="AA36" s="64"/>
      <c r="AB36" s="62"/>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65"/>
    </row>
    <row r="37" spans="1:77" ht="15.75">
      <c r="A37" s="62" t="s">
        <v>138</v>
      </c>
      <c r="B37" s="70">
        <f>(G!B104-F!B104)/F!B104</f>
        <v>1.2056247379692474E-2</v>
      </c>
      <c r="C37" s="70">
        <f>(G!B206-F!B206)/F!B206</f>
        <v>6.077180188392586E-3</v>
      </c>
      <c r="D37" s="70">
        <f>(G!B308-F!B308)/F!B308</f>
        <v>1.4842508227182163E-2</v>
      </c>
      <c r="E37" s="70">
        <f>(G!B70-F!B70)/F!B70</f>
        <v>-5.7794660252293824E-3</v>
      </c>
      <c r="F37" s="70">
        <f>(G!B172-F!B172)/F!B172</f>
        <v>-9.7563086108617345E-3</v>
      </c>
      <c r="G37" s="70">
        <f>(G!B274-F!B274)/F!B274</f>
        <v>5.6033275144932223E-4</v>
      </c>
      <c r="H37" s="76"/>
      <c r="I37" s="64"/>
      <c r="J37" s="64"/>
      <c r="K37" s="64"/>
      <c r="L37" s="64"/>
      <c r="M37" s="64"/>
      <c r="N37" s="64"/>
      <c r="O37" s="64"/>
      <c r="P37" s="64"/>
      <c r="Q37" s="64"/>
      <c r="R37" s="64"/>
      <c r="S37" s="64"/>
      <c r="T37" s="64"/>
      <c r="U37" s="64"/>
      <c r="V37" s="64"/>
      <c r="W37" s="64"/>
      <c r="X37" s="64"/>
      <c r="Y37" s="64"/>
      <c r="Z37" s="64"/>
      <c r="AA37" s="64"/>
      <c r="AB37" s="62"/>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65"/>
    </row>
    <row r="41" spans="1:77">
      <c r="A41" s="37" t="s">
        <v>249</v>
      </c>
    </row>
    <row r="43" spans="1:77">
      <c r="A43" s="57" t="s">
        <v>111</v>
      </c>
      <c r="B43" s="50">
        <f t="shared" ref="B43:B74" si="0">E6</f>
        <v>-1.8812813798943992E-2</v>
      </c>
      <c r="E43" s="57" t="s">
        <v>110</v>
      </c>
      <c r="F43" s="50">
        <v>-4.7702205882352938E-2</v>
      </c>
      <c r="H43" s="163" t="s">
        <v>111</v>
      </c>
      <c r="I43" s="50"/>
      <c r="J43" s="163"/>
      <c r="K43" s="163"/>
      <c r="L43" s="163"/>
      <c r="M43" s="50"/>
    </row>
    <row r="44" spans="1:77">
      <c r="A44" s="57" t="s">
        <v>111</v>
      </c>
      <c r="B44" s="50">
        <f t="shared" si="0"/>
        <v>-6.941336226188941E-3</v>
      </c>
      <c r="E44" s="57" t="s">
        <v>110</v>
      </c>
      <c r="F44" s="50">
        <v>-1.4394453236867888E-2</v>
      </c>
      <c r="H44" s="163" t="s">
        <v>111</v>
      </c>
      <c r="I44" s="50"/>
      <c r="J44" s="163"/>
      <c r="K44" s="163"/>
      <c r="L44" s="163"/>
      <c r="M44" s="50"/>
    </row>
    <row r="45" spans="1:77">
      <c r="A45" s="57" t="s">
        <v>111</v>
      </c>
      <c r="B45" s="50">
        <f t="shared" si="0"/>
        <v>-3.7823634750882829E-3</v>
      </c>
      <c r="E45" s="57" t="s">
        <v>110</v>
      </c>
      <c r="F45" s="50">
        <v>-5.89469708098126E-2</v>
      </c>
      <c r="G45" s="23"/>
      <c r="H45" s="163" t="s">
        <v>111</v>
      </c>
      <c r="I45" s="50"/>
      <c r="J45" s="163"/>
      <c r="K45" s="163"/>
      <c r="L45" s="163"/>
      <c r="M45" s="50"/>
    </row>
    <row r="46" spans="1:77">
      <c r="A46" s="57" t="s">
        <v>111</v>
      </c>
      <c r="B46" s="50">
        <f t="shared" si="0"/>
        <v>6.4139143137568189E-3</v>
      </c>
      <c r="E46" s="57" t="s">
        <v>110</v>
      </c>
      <c r="F46" s="50">
        <v>-1.4494809099676632E-2</v>
      </c>
      <c r="H46" s="163" t="s">
        <v>111</v>
      </c>
      <c r="I46" s="50"/>
      <c r="J46" s="163"/>
      <c r="K46" s="163"/>
      <c r="L46" s="163"/>
      <c r="M46" s="50"/>
    </row>
    <row r="47" spans="1:77">
      <c r="A47" s="57" t="s">
        <v>111</v>
      </c>
      <c r="B47" s="50">
        <f t="shared" si="0"/>
        <v>-1.1766874558358167E-2</v>
      </c>
      <c r="E47" s="57" t="s">
        <v>110</v>
      </c>
      <c r="F47" s="50">
        <v>1.8154489302238192E-2</v>
      </c>
      <c r="G47" s="23"/>
      <c r="H47" s="163" t="s">
        <v>111</v>
      </c>
      <c r="I47" s="50"/>
      <c r="J47" s="163"/>
      <c r="K47" s="163"/>
      <c r="L47" s="163"/>
      <c r="M47" s="50"/>
    </row>
    <row r="48" spans="1:77">
      <c r="A48" s="57" t="s">
        <v>111</v>
      </c>
      <c r="B48" s="50">
        <f t="shared" si="0"/>
        <v>1.6766604285223235E-2</v>
      </c>
      <c r="E48" s="57" t="s">
        <v>110</v>
      </c>
      <c r="F48" s="50">
        <v>1.1077664057796508E-2</v>
      </c>
      <c r="G48" s="50"/>
      <c r="H48" s="163" t="s">
        <v>111</v>
      </c>
      <c r="I48" s="50"/>
      <c r="J48" s="163"/>
      <c r="K48" s="163"/>
      <c r="L48" s="163"/>
      <c r="M48" s="50"/>
    </row>
    <row r="49" spans="1:13">
      <c r="A49" s="57" t="s">
        <v>111</v>
      </c>
      <c r="B49" s="50">
        <f t="shared" si="0"/>
        <v>-8.1961889669684498E-3</v>
      </c>
      <c r="E49" s="57" t="s">
        <v>110</v>
      </c>
      <c r="F49" s="50">
        <v>-5.5455735232137705E-4</v>
      </c>
      <c r="G49" s="23"/>
      <c r="H49" s="163" t="s">
        <v>111</v>
      </c>
      <c r="I49" s="50"/>
      <c r="J49" s="163"/>
      <c r="K49" s="163"/>
      <c r="L49" s="163"/>
      <c r="M49" s="50"/>
    </row>
    <row r="50" spans="1:13">
      <c r="A50" s="57" t="s">
        <v>111</v>
      </c>
      <c r="B50" s="50">
        <f t="shared" si="0"/>
        <v>-3.2535984799187903E-4</v>
      </c>
      <c r="E50" s="57" t="s">
        <v>110</v>
      </c>
      <c r="F50" s="50">
        <v>-3.3784372115702767E-3</v>
      </c>
      <c r="G50" s="50"/>
      <c r="H50" s="163" t="s">
        <v>111</v>
      </c>
      <c r="I50" s="50"/>
      <c r="J50" s="163"/>
      <c r="K50" s="163"/>
      <c r="L50" s="163"/>
      <c r="M50" s="50"/>
    </row>
    <row r="51" spans="1:13">
      <c r="A51" s="57" t="s">
        <v>111</v>
      </c>
      <c r="B51" s="50">
        <f t="shared" si="0"/>
        <v>-8.8038520825718686E-3</v>
      </c>
      <c r="E51" s="57" t="s">
        <v>110</v>
      </c>
      <c r="F51" s="50">
        <v>-1.4980665747275627E-2</v>
      </c>
      <c r="G51" s="23"/>
      <c r="H51" s="163" t="s">
        <v>111</v>
      </c>
      <c r="I51" s="50"/>
      <c r="J51" s="163"/>
      <c r="K51" s="163"/>
      <c r="L51" s="163"/>
      <c r="M51" s="50"/>
    </row>
    <row r="52" spans="1:13">
      <c r="A52" s="57" t="s">
        <v>111</v>
      </c>
      <c r="B52" s="50">
        <f t="shared" si="0"/>
        <v>1.7343226596549365E-2</v>
      </c>
      <c r="E52" s="57" t="s">
        <v>110</v>
      </c>
      <c r="F52" s="50">
        <v>2.6839109445925499E-3</v>
      </c>
      <c r="G52" s="23"/>
      <c r="H52" s="163" t="s">
        <v>111</v>
      </c>
      <c r="I52" s="50"/>
      <c r="J52" s="163"/>
      <c r="K52" s="163"/>
      <c r="L52" s="163"/>
      <c r="M52" s="50"/>
    </row>
    <row r="53" spans="1:13">
      <c r="A53" s="57" t="s">
        <v>111</v>
      </c>
      <c r="B53" s="50">
        <f t="shared" si="0"/>
        <v>-1.4190932546995945E-2</v>
      </c>
      <c r="E53" s="57" t="s">
        <v>110</v>
      </c>
      <c r="F53" s="50">
        <v>1.7381845376361144E-2</v>
      </c>
      <c r="G53" s="23"/>
      <c r="H53" s="163" t="s">
        <v>111</v>
      </c>
      <c r="I53" s="50"/>
      <c r="J53" s="163"/>
      <c r="K53" s="163"/>
      <c r="L53" s="163"/>
      <c r="M53" s="50"/>
    </row>
    <row r="54" spans="1:13">
      <c r="A54" s="57" t="s">
        <v>111</v>
      </c>
      <c r="B54" s="50">
        <f t="shared" si="0"/>
        <v>-7.8674527342955883E-3</v>
      </c>
      <c r="E54" s="57" t="s">
        <v>110</v>
      </c>
      <c r="F54" s="50">
        <v>2.0320691446653757E-2</v>
      </c>
      <c r="G54" s="23"/>
      <c r="H54" s="163" t="s">
        <v>111</v>
      </c>
      <c r="I54" s="50"/>
      <c r="J54" s="163"/>
      <c r="K54" s="163"/>
      <c r="L54" s="163"/>
      <c r="M54" s="50"/>
    </row>
    <row r="55" spans="1:13">
      <c r="A55" s="57" t="s">
        <v>111</v>
      </c>
      <c r="B55" s="50">
        <f t="shared" si="0"/>
        <v>-5.199498488089092E-3</v>
      </c>
      <c r="E55" s="57" t="s">
        <v>110</v>
      </c>
      <c r="F55" s="50">
        <v>2.9403854773644107E-2</v>
      </c>
      <c r="G55" s="23"/>
      <c r="H55" s="163" t="s">
        <v>111</v>
      </c>
      <c r="I55" s="50"/>
      <c r="J55" s="163"/>
      <c r="K55" s="163"/>
      <c r="L55" s="163"/>
      <c r="M55" s="50"/>
    </row>
    <row r="56" spans="1:13">
      <c r="A56" s="57" t="s">
        <v>111</v>
      </c>
      <c r="B56" s="50">
        <f t="shared" si="0"/>
        <v>-2.2539286500539895E-3</v>
      </c>
      <c r="E56" s="57" t="s">
        <v>110</v>
      </c>
      <c r="F56" s="50">
        <v>2.4479019813908186E-3</v>
      </c>
      <c r="G56" s="23"/>
      <c r="H56" s="163" t="s">
        <v>111</v>
      </c>
      <c r="I56" s="50"/>
      <c r="J56" s="163"/>
      <c r="K56" s="163"/>
      <c r="L56" s="163"/>
      <c r="M56" s="50"/>
    </row>
    <row r="57" spans="1:13">
      <c r="A57" s="57" t="s">
        <v>111</v>
      </c>
      <c r="B57" s="50">
        <f t="shared" si="0"/>
        <v>3.0724445077285742E-3</v>
      </c>
      <c r="E57" s="57" t="s">
        <v>110</v>
      </c>
      <c r="F57" s="50">
        <v>-2.3168972248154122E-2</v>
      </c>
      <c r="G57" s="50"/>
      <c r="H57" s="163" t="s">
        <v>111</v>
      </c>
      <c r="I57" s="50"/>
      <c r="J57" s="163"/>
      <c r="K57" s="163"/>
      <c r="L57" s="163"/>
      <c r="M57" s="50"/>
    </row>
    <row r="58" spans="1:13">
      <c r="A58" s="57" t="s">
        <v>111</v>
      </c>
      <c r="B58" s="50">
        <f t="shared" si="0"/>
        <v>-2.4332076982088655E-2</v>
      </c>
      <c r="E58" s="57" t="s">
        <v>110</v>
      </c>
      <c r="F58" s="50">
        <v>-3.1808343775466388E-2</v>
      </c>
      <c r="G58" s="23"/>
      <c r="H58" s="163" t="s">
        <v>111</v>
      </c>
      <c r="I58" s="50"/>
      <c r="J58" s="163"/>
      <c r="K58" s="163"/>
      <c r="L58" s="163"/>
      <c r="M58" s="50"/>
    </row>
    <row r="59" spans="1:13">
      <c r="A59" s="57" t="s">
        <v>111</v>
      </c>
      <c r="B59" s="50">
        <f t="shared" si="0"/>
        <v>-5.9045590939889652E-3</v>
      </c>
      <c r="E59" s="57" t="s">
        <v>110</v>
      </c>
      <c r="F59" s="50">
        <v>3.9901683749393881E-2</v>
      </c>
      <c r="G59" s="23"/>
      <c r="H59" s="163" t="s">
        <v>111</v>
      </c>
      <c r="I59" s="50"/>
      <c r="J59" s="163"/>
      <c r="K59" s="163"/>
      <c r="L59" s="163"/>
      <c r="M59" s="50"/>
    </row>
    <row r="60" spans="1:13">
      <c r="A60" s="57" t="s">
        <v>111</v>
      </c>
      <c r="B60" s="50">
        <f t="shared" si="0"/>
        <v>1.7596836914253438E-3</v>
      </c>
      <c r="E60" s="57" t="s">
        <v>110</v>
      </c>
      <c r="F60" s="50">
        <v>2.0751438260253403E-2</v>
      </c>
      <c r="G60" s="23"/>
      <c r="H60" s="163" t="s">
        <v>111</v>
      </c>
      <c r="I60" s="50"/>
      <c r="J60" s="163"/>
      <c r="K60" s="163"/>
      <c r="L60" s="163"/>
      <c r="M60" s="50"/>
    </row>
    <row r="61" spans="1:13">
      <c r="A61" s="57" t="s">
        <v>111</v>
      </c>
      <c r="B61" s="50">
        <f t="shared" si="0"/>
        <v>-3.6474791911931759E-2</v>
      </c>
      <c r="E61" s="57" t="s">
        <v>110</v>
      </c>
      <c r="F61" s="50">
        <v>2.6192742748348079E-2</v>
      </c>
      <c r="G61" s="23"/>
      <c r="H61" s="163" t="s">
        <v>111</v>
      </c>
      <c r="I61" s="50"/>
      <c r="J61" s="163"/>
      <c r="K61" s="163"/>
      <c r="L61" s="163"/>
      <c r="M61" s="50"/>
    </row>
    <row r="62" spans="1:13">
      <c r="A62" s="57" t="s">
        <v>111</v>
      </c>
      <c r="B62" s="50">
        <f t="shared" si="0"/>
        <v>-3.8441787102927151E-2</v>
      </c>
      <c r="E62" s="57" t="s">
        <v>110</v>
      </c>
      <c r="F62" s="50">
        <v>1.1266931028337195E-2</v>
      </c>
      <c r="H62" s="163" t="s">
        <v>111</v>
      </c>
      <c r="I62" s="50"/>
      <c r="J62" s="163"/>
      <c r="K62" s="163"/>
      <c r="L62" s="163"/>
      <c r="M62" s="50"/>
    </row>
    <row r="63" spans="1:13">
      <c r="A63" s="57" t="s">
        <v>111</v>
      </c>
      <c r="B63" s="50">
        <f t="shared" si="0"/>
        <v>-6.0363585316206925E-4</v>
      </c>
      <c r="E63" s="57" t="s">
        <v>110</v>
      </c>
      <c r="F63" s="50">
        <v>3.3121856772323766E-2</v>
      </c>
      <c r="H63" s="163" t="s">
        <v>111</v>
      </c>
      <c r="I63" s="50"/>
      <c r="J63" s="163"/>
      <c r="K63" s="163"/>
      <c r="L63" s="163"/>
      <c r="M63" s="50"/>
    </row>
    <row r="64" spans="1:13">
      <c r="A64" s="57" t="s">
        <v>111</v>
      </c>
      <c r="B64" s="50">
        <f t="shared" si="0"/>
        <v>-4.6474981158791421E-3</v>
      </c>
      <c r="E64" s="57" t="s">
        <v>110</v>
      </c>
      <c r="F64" s="50">
        <v>3.5622461526996309E-2</v>
      </c>
      <c r="H64" s="163" t="s">
        <v>111</v>
      </c>
      <c r="I64" s="50"/>
      <c r="J64" s="163"/>
      <c r="K64" s="163"/>
      <c r="L64" s="163"/>
      <c r="M64" s="50"/>
    </row>
    <row r="65" spans="1:13">
      <c r="A65" s="57" t="s">
        <v>111</v>
      </c>
      <c r="B65" s="50">
        <f t="shared" si="0"/>
        <v>-5.1868732907930717E-2</v>
      </c>
      <c r="E65" s="57" t="s">
        <v>110</v>
      </c>
      <c r="F65" s="50">
        <v>1.6475259537038312E-2</v>
      </c>
      <c r="H65" s="163" t="s">
        <v>111</v>
      </c>
      <c r="I65" s="50"/>
      <c r="J65" s="163"/>
      <c r="K65" s="163"/>
      <c r="L65" s="163"/>
      <c r="M65" s="50"/>
    </row>
    <row r="66" spans="1:13">
      <c r="A66" s="57" t="s">
        <v>111</v>
      </c>
      <c r="B66" s="50">
        <f t="shared" si="0"/>
        <v>-1.6580202820720039E-2</v>
      </c>
      <c r="E66" s="57" t="s">
        <v>110</v>
      </c>
      <c r="F66" s="50">
        <v>8.543395162852966E-3</v>
      </c>
      <c r="H66" s="163" t="s">
        <v>111</v>
      </c>
      <c r="I66" s="50"/>
      <c r="J66" s="163"/>
      <c r="K66" s="163"/>
      <c r="L66" s="163"/>
      <c r="M66" s="50"/>
    </row>
    <row r="67" spans="1:13">
      <c r="A67" s="57" t="s">
        <v>111</v>
      </c>
      <c r="B67" s="50">
        <f t="shared" si="0"/>
        <v>-5.9514675902584448E-3</v>
      </c>
      <c r="E67" s="57" t="s">
        <v>110</v>
      </c>
      <c r="F67" s="50">
        <v>-3.6050962253875477E-4</v>
      </c>
      <c r="H67" s="163" t="s">
        <v>111</v>
      </c>
      <c r="I67" s="50"/>
      <c r="J67" s="163"/>
      <c r="K67" s="163"/>
      <c r="L67" s="163"/>
      <c r="M67" s="50"/>
    </row>
    <row r="68" spans="1:13">
      <c r="A68" s="57" t="s">
        <v>111</v>
      </c>
      <c r="B68" s="50">
        <f t="shared" si="0"/>
        <v>-1.1726031111261734E-2</v>
      </c>
      <c r="E68" s="57" t="s">
        <v>110</v>
      </c>
      <c r="F68" s="50">
        <v>4.8085994895986389E-2</v>
      </c>
      <c r="H68" s="163" t="s">
        <v>111</v>
      </c>
      <c r="I68" s="50"/>
      <c r="J68" s="163"/>
      <c r="K68" s="163"/>
      <c r="L68" s="163"/>
      <c r="M68" s="50"/>
    </row>
    <row r="69" spans="1:13">
      <c r="A69" s="57" t="s">
        <v>111</v>
      </c>
      <c r="B69" s="50">
        <f t="shared" si="0"/>
        <v>-2.5400718227205046E-2</v>
      </c>
      <c r="E69" s="57" t="s">
        <v>110</v>
      </c>
      <c r="F69" s="50">
        <v>4.1362723332276141E-2</v>
      </c>
      <c r="H69" s="163" t="s">
        <v>111</v>
      </c>
      <c r="I69" s="50"/>
      <c r="J69" s="163"/>
      <c r="K69" s="163"/>
      <c r="L69" s="163"/>
      <c r="M69" s="50"/>
    </row>
    <row r="70" spans="1:13">
      <c r="A70" s="57" t="s">
        <v>111</v>
      </c>
      <c r="B70" s="50">
        <f t="shared" si="0"/>
        <v>-5.5616028301244983E-3</v>
      </c>
      <c r="E70" s="57" t="s">
        <v>110</v>
      </c>
      <c r="F70" s="50">
        <v>4.2354325304748523E-2</v>
      </c>
      <c r="H70" s="163" t="s">
        <v>111</v>
      </c>
      <c r="I70" s="50"/>
      <c r="J70" s="163"/>
      <c r="K70" s="163"/>
      <c r="L70" s="163"/>
      <c r="M70" s="50"/>
    </row>
    <row r="71" spans="1:13">
      <c r="A71" s="57" t="s">
        <v>111</v>
      </c>
      <c r="B71" s="50">
        <f t="shared" si="0"/>
        <v>1.2723561134639409E-2</v>
      </c>
      <c r="E71" s="57" t="s">
        <v>110</v>
      </c>
      <c r="F71" s="50">
        <v>4.5045564655669626E-2</v>
      </c>
      <c r="H71" s="163" t="s">
        <v>111</v>
      </c>
      <c r="I71" s="50"/>
      <c r="J71" s="163"/>
      <c r="K71" s="163"/>
      <c r="L71" s="163"/>
      <c r="M71" s="50"/>
    </row>
    <row r="72" spans="1:13">
      <c r="A72" s="57" t="s">
        <v>111</v>
      </c>
      <c r="B72" s="50">
        <f t="shared" si="0"/>
        <v>-2.3197517927222668E-2</v>
      </c>
      <c r="E72" s="57" t="s">
        <v>110</v>
      </c>
      <c r="F72" s="50">
        <v>3.8780943298764255E-2</v>
      </c>
      <c r="H72" s="163" t="s">
        <v>111</v>
      </c>
      <c r="I72" s="50"/>
      <c r="J72" s="163"/>
      <c r="K72" s="163"/>
      <c r="L72" s="163"/>
      <c r="M72" s="50"/>
    </row>
    <row r="73" spans="1:13">
      <c r="A73" s="57" t="s">
        <v>111</v>
      </c>
      <c r="B73" s="50">
        <f t="shared" si="0"/>
        <v>1.3817842209156708E-2</v>
      </c>
      <c r="E73" s="57" t="s">
        <v>110</v>
      </c>
      <c r="F73" s="50">
        <v>-1.1657702163023153E-2</v>
      </c>
      <c r="H73" s="163" t="s">
        <v>111</v>
      </c>
      <c r="I73" s="50"/>
      <c r="J73" s="163"/>
      <c r="K73" s="163"/>
      <c r="L73" s="163"/>
      <c r="M73" s="50"/>
    </row>
    <row r="74" spans="1:13">
      <c r="A74" s="57" t="s">
        <v>111</v>
      </c>
      <c r="B74" s="50">
        <f t="shared" si="0"/>
        <v>-5.7794660252293824E-3</v>
      </c>
      <c r="E74" s="57" t="s">
        <v>110</v>
      </c>
      <c r="F74" s="50">
        <v>6.0121178094369197E-2</v>
      </c>
      <c r="H74" s="163" t="s">
        <v>111</v>
      </c>
      <c r="I74" s="50"/>
      <c r="J74" s="163"/>
      <c r="K74" s="163"/>
      <c r="L74" s="163"/>
      <c r="M74" s="50"/>
    </row>
    <row r="75" spans="1:13">
      <c r="A75" s="5" t="s">
        <v>113</v>
      </c>
      <c r="B75" s="50">
        <f t="shared" ref="B75:B106" si="1">F6</f>
        <v>-1.9574068274350142E-3</v>
      </c>
      <c r="E75" s="149" t="s">
        <v>112</v>
      </c>
      <c r="F75" s="50">
        <v>-5.3357697578803105E-2</v>
      </c>
      <c r="H75" s="163" t="s">
        <v>113</v>
      </c>
      <c r="I75" s="50"/>
      <c r="J75" s="163"/>
      <c r="K75" s="163"/>
      <c r="L75" s="163"/>
      <c r="M75" s="50"/>
    </row>
    <row r="76" spans="1:13">
      <c r="A76" s="5" t="s">
        <v>113</v>
      </c>
      <c r="B76" s="50">
        <f t="shared" si="1"/>
        <v>-1.6049288811135619E-3</v>
      </c>
      <c r="E76" s="149" t="s">
        <v>112</v>
      </c>
      <c r="F76" s="50">
        <v>-1.7430503380916604E-2</v>
      </c>
      <c r="H76" s="163" t="s">
        <v>113</v>
      </c>
      <c r="I76" s="50"/>
      <c r="J76" s="163"/>
      <c r="K76" s="163"/>
      <c r="L76" s="163"/>
      <c r="M76" s="50"/>
    </row>
    <row r="77" spans="1:13">
      <c r="A77" s="5" t="s">
        <v>113</v>
      </c>
      <c r="B77" s="50">
        <f t="shared" si="1"/>
        <v>-5.7220525556264052E-3</v>
      </c>
      <c r="E77" s="149" t="s">
        <v>112</v>
      </c>
      <c r="F77" s="50">
        <v>-5.5418641390205373E-2</v>
      </c>
      <c r="H77" s="163" t="s">
        <v>113</v>
      </c>
      <c r="I77" s="50"/>
      <c r="J77" s="163"/>
      <c r="K77" s="163"/>
      <c r="L77" s="163"/>
      <c r="M77" s="50"/>
    </row>
    <row r="78" spans="1:13">
      <c r="A78" s="5" t="s">
        <v>113</v>
      </c>
      <c r="B78" s="50">
        <f t="shared" si="1"/>
        <v>1.5218784328084951E-2</v>
      </c>
      <c r="E78" s="149" t="s">
        <v>112</v>
      </c>
      <c r="F78" s="50">
        <v>-2.7697707982680935E-2</v>
      </c>
      <c r="H78" s="163" t="s">
        <v>113</v>
      </c>
      <c r="I78" s="50"/>
      <c r="J78" s="163"/>
      <c r="K78" s="163"/>
      <c r="L78" s="163"/>
      <c r="M78" s="50"/>
    </row>
    <row r="79" spans="1:13">
      <c r="A79" s="5" t="s">
        <v>113</v>
      </c>
      <c r="B79" s="50">
        <f t="shared" si="1"/>
        <v>-1.1125850973654502E-2</v>
      </c>
      <c r="E79" s="149" t="s">
        <v>112</v>
      </c>
      <c r="F79" s="50">
        <v>1.1315613236958179E-3</v>
      </c>
      <c r="H79" s="163" t="s">
        <v>113</v>
      </c>
      <c r="I79" s="50"/>
      <c r="J79" s="163"/>
      <c r="K79" s="163"/>
      <c r="L79" s="163"/>
      <c r="M79" s="50"/>
    </row>
    <row r="80" spans="1:13">
      <c r="A80" s="5" t="s">
        <v>113</v>
      </c>
      <c r="B80" s="50">
        <f t="shared" si="1"/>
        <v>1.5691651432053626E-2</v>
      </c>
      <c r="E80" s="149" t="s">
        <v>112</v>
      </c>
      <c r="F80" s="50">
        <v>3.1658801744220777E-3</v>
      </c>
      <c r="H80" s="163" t="s">
        <v>113</v>
      </c>
      <c r="I80" s="50"/>
      <c r="J80" s="163"/>
      <c r="K80" s="163"/>
      <c r="L80" s="163"/>
      <c r="M80" s="50"/>
    </row>
    <row r="81" spans="1:13">
      <c r="A81" s="5" t="s">
        <v>113</v>
      </c>
      <c r="B81" s="50">
        <f t="shared" si="1"/>
        <v>-6.2649786391580703E-3</v>
      </c>
      <c r="E81" s="149" t="s">
        <v>112</v>
      </c>
      <c r="F81" s="50">
        <v>-4.1992662334792022E-3</v>
      </c>
      <c r="H81" s="163" t="s">
        <v>113</v>
      </c>
      <c r="I81" s="50"/>
      <c r="J81" s="163"/>
      <c r="K81" s="163"/>
      <c r="L81" s="163"/>
      <c r="M81" s="50"/>
    </row>
    <row r="82" spans="1:13">
      <c r="A82" s="5" t="s">
        <v>113</v>
      </c>
      <c r="B82" s="50">
        <f t="shared" si="1"/>
        <v>-3.5057650358367092E-4</v>
      </c>
      <c r="E82" s="149" t="s">
        <v>112</v>
      </c>
      <c r="F82" s="50">
        <v>-6.3719702757135911E-3</v>
      </c>
      <c r="H82" s="163" t="s">
        <v>113</v>
      </c>
      <c r="I82" s="50"/>
      <c r="J82" s="163"/>
      <c r="K82" s="163"/>
      <c r="L82" s="163"/>
      <c r="M82" s="50"/>
    </row>
    <row r="83" spans="1:13">
      <c r="A83" s="5" t="s">
        <v>113</v>
      </c>
      <c r="B83" s="50">
        <f t="shared" si="1"/>
        <v>-7.026432770900053E-3</v>
      </c>
      <c r="E83" s="149" t="s">
        <v>112</v>
      </c>
      <c r="F83" s="50">
        <v>-1.7968107619933411E-2</v>
      </c>
      <c r="H83" s="163" t="s">
        <v>113</v>
      </c>
      <c r="I83" s="50"/>
      <c r="J83" s="163"/>
      <c r="K83" s="163"/>
      <c r="L83" s="163"/>
      <c r="M83" s="50"/>
    </row>
    <row r="84" spans="1:13">
      <c r="A84" s="5" t="s">
        <v>113</v>
      </c>
      <c r="B84" s="50">
        <f t="shared" si="1"/>
        <v>1.4055468904067839E-2</v>
      </c>
      <c r="E84" s="149" t="s">
        <v>112</v>
      </c>
      <c r="F84" s="50">
        <v>-2.2226603810787072E-3</v>
      </c>
      <c r="H84" s="163" t="s">
        <v>113</v>
      </c>
      <c r="I84" s="50"/>
      <c r="J84" s="163"/>
      <c r="K84" s="163"/>
      <c r="L84" s="163"/>
      <c r="M84" s="50"/>
    </row>
    <row r="85" spans="1:13">
      <c r="A85" s="5" t="s">
        <v>113</v>
      </c>
      <c r="B85" s="50">
        <f t="shared" si="1"/>
        <v>-2.0671219583646119E-2</v>
      </c>
      <c r="E85" s="149" t="s">
        <v>112</v>
      </c>
      <c r="F85" s="50">
        <v>1.0466254768898342E-2</v>
      </c>
      <c r="H85" s="163" t="s">
        <v>113</v>
      </c>
      <c r="I85" s="50"/>
      <c r="J85" s="163"/>
      <c r="K85" s="163"/>
      <c r="L85" s="163"/>
      <c r="M85" s="50"/>
    </row>
    <row r="86" spans="1:13">
      <c r="A86" s="5" t="s">
        <v>113</v>
      </c>
      <c r="B86" s="50">
        <f t="shared" si="1"/>
        <v>-7.0452389123281589E-3</v>
      </c>
      <c r="E86" s="149" t="s">
        <v>112</v>
      </c>
      <c r="F86" s="50">
        <v>1.352334037063101E-2</v>
      </c>
      <c r="H86" s="163" t="s">
        <v>113</v>
      </c>
      <c r="I86" s="50"/>
      <c r="J86" s="163"/>
      <c r="K86" s="163"/>
      <c r="L86" s="163"/>
      <c r="M86" s="50"/>
    </row>
    <row r="87" spans="1:13">
      <c r="A87" s="5" t="s">
        <v>113</v>
      </c>
      <c r="B87" s="50">
        <f t="shared" si="1"/>
        <v>-6.5456236082903074E-3</v>
      </c>
      <c r="E87" s="149" t="s">
        <v>112</v>
      </c>
      <c r="F87" s="50">
        <v>1.5677863034296708E-2</v>
      </c>
      <c r="H87" s="163" t="s">
        <v>113</v>
      </c>
      <c r="I87" s="50"/>
      <c r="J87" s="163"/>
      <c r="K87" s="163"/>
      <c r="L87" s="163"/>
      <c r="M87" s="50"/>
    </row>
    <row r="88" spans="1:13">
      <c r="A88" s="5" t="s">
        <v>113</v>
      </c>
      <c r="B88" s="50">
        <f t="shared" si="1"/>
        <v>-2.5353483552941421E-2</v>
      </c>
      <c r="E88" s="149" t="s">
        <v>112</v>
      </c>
      <c r="F88" s="50">
        <v>-2.2832797591713864E-3</v>
      </c>
      <c r="H88" s="163" t="s">
        <v>113</v>
      </c>
      <c r="I88" s="50"/>
      <c r="J88" s="163"/>
      <c r="K88" s="163"/>
      <c r="L88" s="163"/>
      <c r="M88" s="50"/>
    </row>
    <row r="89" spans="1:13">
      <c r="A89" s="5" t="s">
        <v>113</v>
      </c>
      <c r="B89" s="50">
        <f t="shared" si="1"/>
        <v>6.3072151146894946E-3</v>
      </c>
      <c r="E89" s="149" t="s">
        <v>112</v>
      </c>
      <c r="F89" s="50">
        <v>-1.8838973659534568E-2</v>
      </c>
      <c r="H89" s="163" t="s">
        <v>113</v>
      </c>
      <c r="I89" s="50"/>
      <c r="J89" s="163"/>
      <c r="K89" s="163"/>
      <c r="L89" s="163"/>
      <c r="M89" s="50"/>
    </row>
    <row r="90" spans="1:13">
      <c r="A90" s="5" t="s">
        <v>113</v>
      </c>
      <c r="B90" s="50">
        <f t="shared" si="1"/>
        <v>-1.5943260992765943E-2</v>
      </c>
      <c r="E90" s="149" t="s">
        <v>112</v>
      </c>
      <c r="F90" s="50">
        <v>-2.9520781365281242E-2</v>
      </c>
      <c r="H90" s="163" t="s">
        <v>113</v>
      </c>
      <c r="I90" s="50"/>
      <c r="J90" s="163"/>
      <c r="K90" s="163"/>
      <c r="L90" s="163"/>
      <c r="M90" s="50"/>
    </row>
    <row r="91" spans="1:13">
      <c r="A91" s="5" t="s">
        <v>113</v>
      </c>
      <c r="B91" s="50">
        <f t="shared" si="1"/>
        <v>1.19238818318976E-3</v>
      </c>
      <c r="E91" s="149" t="s">
        <v>112</v>
      </c>
      <c r="F91" s="50">
        <v>2.6927509717218218E-2</v>
      </c>
      <c r="H91" s="163" t="s">
        <v>113</v>
      </c>
      <c r="I91" s="50"/>
      <c r="J91" s="163"/>
      <c r="K91" s="163"/>
      <c r="L91" s="163"/>
      <c r="M91" s="50"/>
    </row>
    <row r="92" spans="1:13">
      <c r="A92" s="5" t="s">
        <v>113</v>
      </c>
      <c r="B92" s="50">
        <f t="shared" si="1"/>
        <v>-7.6303246628336933E-3</v>
      </c>
      <c r="E92" s="149" t="s">
        <v>112</v>
      </c>
      <c r="F92" s="50">
        <v>2.240735420856076E-2</v>
      </c>
      <c r="H92" s="163" t="s">
        <v>113</v>
      </c>
      <c r="I92" s="50"/>
      <c r="J92" s="163"/>
      <c r="K92" s="163"/>
      <c r="L92" s="163"/>
      <c r="M92" s="50"/>
    </row>
    <row r="93" spans="1:13">
      <c r="A93" s="5" t="s">
        <v>113</v>
      </c>
      <c r="B93" s="50">
        <f t="shared" si="1"/>
        <v>-2.2709864403270882E-2</v>
      </c>
      <c r="E93" s="149" t="s">
        <v>112</v>
      </c>
      <c r="F93" s="50">
        <v>2.2442603286188523E-2</v>
      </c>
      <c r="H93" s="163" t="s">
        <v>113</v>
      </c>
      <c r="I93" s="50"/>
      <c r="J93" s="163"/>
      <c r="K93" s="163"/>
      <c r="L93" s="163"/>
      <c r="M93" s="50"/>
    </row>
    <row r="94" spans="1:13">
      <c r="A94" s="5" t="s">
        <v>113</v>
      </c>
      <c r="B94" s="50">
        <f t="shared" si="1"/>
        <v>-3.973607038123167E-2</v>
      </c>
      <c r="E94" s="149" t="s">
        <v>112</v>
      </c>
      <c r="F94" s="50">
        <v>7.0045254891521365E-3</v>
      </c>
      <c r="H94" s="163" t="s">
        <v>113</v>
      </c>
      <c r="I94" s="50"/>
      <c r="J94" s="163"/>
      <c r="K94" s="163"/>
      <c r="L94" s="163"/>
      <c r="M94" s="50"/>
    </row>
    <row r="95" spans="1:13">
      <c r="A95" s="5" t="s">
        <v>113</v>
      </c>
      <c r="B95" s="50">
        <f t="shared" si="1"/>
        <v>-8.1516774184480889E-4</v>
      </c>
      <c r="E95" s="149" t="s">
        <v>112</v>
      </c>
      <c r="F95" s="50">
        <v>3.1357317821824306E-2</v>
      </c>
      <c r="H95" s="163" t="s">
        <v>113</v>
      </c>
      <c r="I95" s="50"/>
      <c r="J95" s="163"/>
      <c r="K95" s="163"/>
      <c r="L95" s="163"/>
      <c r="M95" s="50"/>
    </row>
    <row r="96" spans="1:13">
      <c r="A96" s="5" t="s">
        <v>113</v>
      </c>
      <c r="B96" s="50">
        <f t="shared" si="1"/>
        <v>-1.1457104259648763E-3</v>
      </c>
      <c r="E96" s="149" t="s">
        <v>112</v>
      </c>
      <c r="F96" s="50">
        <v>3.3312265308398703E-2</v>
      </c>
      <c r="H96" s="163" t="s">
        <v>113</v>
      </c>
      <c r="I96" s="50"/>
      <c r="J96" s="163"/>
      <c r="K96" s="163"/>
      <c r="L96" s="163"/>
      <c r="M96" s="50"/>
    </row>
    <row r="97" spans="1:13">
      <c r="A97" s="5" t="s">
        <v>113</v>
      </c>
      <c r="B97" s="50">
        <f t="shared" si="1"/>
        <v>-4.5861601085481679E-2</v>
      </c>
      <c r="E97" s="149" t="s">
        <v>112</v>
      </c>
      <c r="F97" s="50">
        <v>1.8005081188556281E-2</v>
      </c>
      <c r="H97" s="163" t="s">
        <v>113</v>
      </c>
      <c r="I97" s="50"/>
      <c r="J97" s="163"/>
      <c r="K97" s="163"/>
      <c r="L97" s="163"/>
      <c r="M97" s="50"/>
    </row>
    <row r="98" spans="1:13">
      <c r="A98" s="5" t="s">
        <v>113</v>
      </c>
      <c r="B98" s="50">
        <f t="shared" si="1"/>
        <v>-1.8995488408981576E-2</v>
      </c>
      <c r="E98" s="149" t="s">
        <v>112</v>
      </c>
      <c r="F98" s="50">
        <v>1.0020110785731926E-2</v>
      </c>
      <c r="H98" s="163" t="s">
        <v>113</v>
      </c>
      <c r="I98" s="50"/>
      <c r="J98" s="163"/>
      <c r="K98" s="163"/>
      <c r="L98" s="163"/>
      <c r="M98" s="50"/>
    </row>
    <row r="99" spans="1:13">
      <c r="A99" s="5" t="s">
        <v>113</v>
      </c>
      <c r="B99" s="50">
        <f t="shared" si="1"/>
        <v>-3.9423391940591893E-3</v>
      </c>
      <c r="E99" s="149" t="s">
        <v>112</v>
      </c>
      <c r="F99" s="50">
        <v>-4.6036983043044581E-5</v>
      </c>
      <c r="H99" s="163" t="s">
        <v>113</v>
      </c>
      <c r="I99" s="50"/>
      <c r="J99" s="163"/>
      <c r="K99" s="163"/>
      <c r="L99" s="163"/>
      <c r="M99" s="50"/>
    </row>
    <row r="100" spans="1:13">
      <c r="A100" s="5" t="s">
        <v>113</v>
      </c>
      <c r="B100" s="50">
        <f t="shared" si="1"/>
        <v>-8.15451368371292E-3</v>
      </c>
      <c r="E100" s="149" t="s">
        <v>112</v>
      </c>
      <c r="F100" s="50">
        <v>4.834542613592413E-2</v>
      </c>
      <c r="H100" s="163" t="s">
        <v>113</v>
      </c>
      <c r="I100" s="50"/>
      <c r="J100" s="163"/>
      <c r="K100" s="163"/>
      <c r="L100" s="163"/>
      <c r="M100" s="50"/>
    </row>
    <row r="101" spans="1:13">
      <c r="A101" s="5" t="s">
        <v>113</v>
      </c>
      <c r="B101" s="50">
        <f t="shared" si="1"/>
        <v>-1.5860428231562251E-2</v>
      </c>
      <c r="E101" s="149" t="s">
        <v>112</v>
      </c>
      <c r="F101" s="50">
        <v>4.6062762172781817E-2</v>
      </c>
      <c r="H101" s="163" t="s">
        <v>113</v>
      </c>
      <c r="I101" s="50"/>
      <c r="J101" s="163"/>
      <c r="K101" s="163"/>
      <c r="L101" s="163"/>
      <c r="M101" s="50"/>
    </row>
    <row r="102" spans="1:13">
      <c r="A102" s="5" t="s">
        <v>113</v>
      </c>
      <c r="B102" s="50">
        <f t="shared" si="1"/>
        <v>-6.7588221308969871E-3</v>
      </c>
      <c r="E102" s="149" t="s">
        <v>112</v>
      </c>
      <c r="F102" s="50">
        <v>3.7229026152675433E-2</v>
      </c>
      <c r="H102" s="163" t="s">
        <v>113</v>
      </c>
      <c r="I102" s="50"/>
      <c r="J102" s="163"/>
      <c r="K102" s="163"/>
      <c r="L102" s="163"/>
      <c r="M102" s="50"/>
    </row>
    <row r="103" spans="1:13">
      <c r="A103" s="5" t="s">
        <v>113</v>
      </c>
      <c r="B103" s="50">
        <f t="shared" si="1"/>
        <v>1.583758568048705E-2</v>
      </c>
      <c r="E103" s="149" t="s">
        <v>112</v>
      </c>
      <c r="F103" s="50">
        <v>3.8318274722545891E-2</v>
      </c>
      <c r="H103" s="163" t="s">
        <v>113</v>
      </c>
      <c r="I103" s="50"/>
      <c r="J103" s="163"/>
      <c r="K103" s="163"/>
      <c r="L103" s="163"/>
      <c r="M103" s="50"/>
    </row>
    <row r="104" spans="1:13">
      <c r="A104" s="5" t="s">
        <v>113</v>
      </c>
      <c r="B104" s="50">
        <f t="shared" si="1"/>
        <v>-1.8603601755753374E-2</v>
      </c>
      <c r="E104" s="149" t="s">
        <v>112</v>
      </c>
      <c r="F104" s="50">
        <v>3.7667698658410735E-2</v>
      </c>
      <c r="H104" s="163" t="s">
        <v>113</v>
      </c>
      <c r="I104" s="50"/>
      <c r="J104" s="163"/>
      <c r="K104" s="163"/>
      <c r="L104" s="163"/>
      <c r="M104" s="50"/>
    </row>
    <row r="105" spans="1:13">
      <c r="A105" s="5" t="s">
        <v>113</v>
      </c>
      <c r="B105" s="50">
        <f t="shared" si="1"/>
        <v>2.1046571136131013E-2</v>
      </c>
      <c r="E105" s="149" t="s">
        <v>112</v>
      </c>
      <c r="F105" s="50">
        <v>-6.9582966089901188E-3</v>
      </c>
      <c r="H105" s="163" t="s">
        <v>113</v>
      </c>
      <c r="I105" s="50"/>
      <c r="J105" s="163"/>
      <c r="K105" s="163"/>
      <c r="L105" s="163"/>
      <c r="M105" s="50"/>
    </row>
    <row r="106" spans="1:13">
      <c r="A106" s="5" t="s">
        <v>113</v>
      </c>
      <c r="B106" s="50">
        <f t="shared" si="1"/>
        <v>-9.7563086108617345E-3</v>
      </c>
      <c r="E106" s="149" t="s">
        <v>112</v>
      </c>
      <c r="F106" s="50">
        <v>6.0940206957906071E-2</v>
      </c>
      <c r="H106" s="163" t="s">
        <v>113</v>
      </c>
      <c r="I106" s="50"/>
      <c r="J106" s="163"/>
      <c r="K106" s="163"/>
      <c r="L106" s="163"/>
      <c r="M106" s="50"/>
    </row>
    <row r="107" spans="1:13">
      <c r="A107" s="5" t="s">
        <v>115</v>
      </c>
      <c r="B107" s="50">
        <f t="shared" ref="B107:B138" si="2">G6</f>
        <v>-1.2422577597368513E-2</v>
      </c>
      <c r="E107" s="149" t="s">
        <v>114</v>
      </c>
      <c r="F107" s="50">
        <v>-6.1418606757858499E-2</v>
      </c>
      <c r="H107" s="163" t="s">
        <v>115</v>
      </c>
      <c r="I107" s="50"/>
      <c r="J107" s="163"/>
      <c r="K107" s="163"/>
      <c r="L107" s="163"/>
      <c r="M107" s="50"/>
    </row>
    <row r="108" spans="1:13">
      <c r="A108" s="5" t="s">
        <v>115</v>
      </c>
      <c r="B108" s="50">
        <f t="shared" si="2"/>
        <v>-2.4754172030070605E-3</v>
      </c>
      <c r="E108" s="149" t="s">
        <v>114</v>
      </c>
      <c r="F108" s="50">
        <v>-1.2757605495583905E-2</v>
      </c>
      <c r="H108" s="163" t="s">
        <v>115</v>
      </c>
      <c r="I108" s="50"/>
      <c r="J108" s="163"/>
      <c r="K108" s="163"/>
      <c r="L108" s="163"/>
      <c r="M108" s="50"/>
    </row>
    <row r="109" spans="1:13">
      <c r="A109" s="5" t="s">
        <v>115</v>
      </c>
      <c r="B109" s="50">
        <f t="shared" si="2"/>
        <v>2.7897753054467842E-3</v>
      </c>
      <c r="E109" s="149" t="s">
        <v>114</v>
      </c>
      <c r="F109" s="50">
        <v>-5.18637545721716E-2</v>
      </c>
      <c r="H109" s="163" t="s">
        <v>115</v>
      </c>
      <c r="I109" s="50"/>
      <c r="J109" s="163"/>
      <c r="K109" s="163"/>
      <c r="L109" s="163"/>
      <c r="M109" s="50"/>
    </row>
    <row r="110" spans="1:13">
      <c r="A110" s="5" t="s">
        <v>115</v>
      </c>
      <c r="B110" s="50">
        <f t="shared" si="2"/>
        <v>2.0071982281284605E-2</v>
      </c>
      <c r="E110" s="149" t="s">
        <v>114</v>
      </c>
      <c r="F110" s="50">
        <v>-3.8689429184668112E-2</v>
      </c>
      <c r="H110" s="163" t="s">
        <v>115</v>
      </c>
      <c r="I110" s="50"/>
      <c r="J110" s="163"/>
      <c r="K110" s="163"/>
      <c r="L110" s="163"/>
      <c r="M110" s="50"/>
    </row>
    <row r="111" spans="1:13">
      <c r="A111" s="5" t="s">
        <v>115</v>
      </c>
      <c r="B111" s="50">
        <f t="shared" si="2"/>
        <v>-5.7210435725826804E-3</v>
      </c>
      <c r="E111" s="149" t="s">
        <v>114</v>
      </c>
      <c r="F111" s="50">
        <v>-1.2325427744742897E-2</v>
      </c>
      <c r="H111" s="163" t="s">
        <v>115</v>
      </c>
      <c r="I111" s="50"/>
      <c r="J111" s="163"/>
      <c r="K111" s="163"/>
      <c r="L111" s="163"/>
      <c r="M111" s="50"/>
    </row>
    <row r="112" spans="1:13">
      <c r="A112" s="5" t="s">
        <v>115</v>
      </c>
      <c r="B112" s="50">
        <f t="shared" si="2"/>
        <v>2.2922636103151862E-2</v>
      </c>
      <c r="E112" s="149" t="s">
        <v>114</v>
      </c>
      <c r="F112" s="50">
        <v>-6.6444527691792033E-3</v>
      </c>
      <c r="H112" s="163" t="s">
        <v>115</v>
      </c>
      <c r="I112" s="50"/>
      <c r="J112" s="163"/>
      <c r="K112" s="163"/>
      <c r="L112" s="163"/>
      <c r="M112" s="50"/>
    </row>
    <row r="113" spans="1:13">
      <c r="A113" s="5" t="s">
        <v>115</v>
      </c>
      <c r="B113" s="50">
        <f t="shared" si="2"/>
        <v>-1.7654212818266225E-3</v>
      </c>
      <c r="E113" s="149" t="s">
        <v>114</v>
      </c>
      <c r="F113" s="50">
        <v>-8.5597975574870731E-3</v>
      </c>
      <c r="H113" s="163" t="s">
        <v>115</v>
      </c>
      <c r="I113" s="50"/>
      <c r="J113" s="163"/>
      <c r="K113" s="163"/>
      <c r="L113" s="163"/>
      <c r="M113" s="50"/>
    </row>
    <row r="114" spans="1:13">
      <c r="A114" s="5" t="s">
        <v>115</v>
      </c>
      <c r="B114" s="50">
        <f t="shared" si="2"/>
        <v>1.1173474690780584E-3</v>
      </c>
      <c r="E114" s="149" t="s">
        <v>114</v>
      </c>
      <c r="F114" s="50">
        <v>-8.0855525994228319E-3</v>
      </c>
      <c r="H114" s="163" t="s">
        <v>115</v>
      </c>
      <c r="I114" s="50"/>
      <c r="J114" s="163"/>
      <c r="K114" s="163"/>
      <c r="L114" s="163"/>
      <c r="M114" s="50"/>
    </row>
    <row r="115" spans="1:13">
      <c r="A115" s="5" t="s">
        <v>115</v>
      </c>
      <c r="B115" s="50">
        <f t="shared" si="2"/>
        <v>-4.7182593448633139E-3</v>
      </c>
      <c r="E115" s="149" t="s">
        <v>114</v>
      </c>
      <c r="F115" s="50">
        <v>-2.0345045517501041E-2</v>
      </c>
      <c r="H115" s="163" t="s">
        <v>115</v>
      </c>
      <c r="I115" s="50"/>
      <c r="J115" s="163"/>
      <c r="K115" s="163"/>
      <c r="L115" s="163"/>
      <c r="M115" s="50"/>
    </row>
    <row r="116" spans="1:13">
      <c r="A116" s="5" t="s">
        <v>115</v>
      </c>
      <c r="B116" s="50">
        <f t="shared" si="2"/>
        <v>2.2591385915291255E-2</v>
      </c>
      <c r="E116" s="149" t="s">
        <v>114</v>
      </c>
      <c r="F116" s="50">
        <v>-5.7868509885870435E-3</v>
      </c>
      <c r="H116" s="163" t="s">
        <v>115</v>
      </c>
      <c r="I116" s="50"/>
      <c r="J116" s="163"/>
      <c r="K116" s="163"/>
      <c r="L116" s="163"/>
      <c r="M116" s="50"/>
    </row>
    <row r="117" spans="1:13">
      <c r="A117" s="5" t="s">
        <v>115</v>
      </c>
      <c r="B117" s="50">
        <f t="shared" si="2"/>
        <v>-8.262061702166295E-3</v>
      </c>
      <c r="E117" s="149" t="s">
        <v>114</v>
      </c>
      <c r="F117" s="50">
        <v>5.025856858223824E-3</v>
      </c>
      <c r="H117" s="163" t="s">
        <v>115</v>
      </c>
      <c r="I117" s="50"/>
      <c r="J117" s="163"/>
      <c r="K117" s="163"/>
      <c r="L117" s="163"/>
      <c r="M117" s="50"/>
    </row>
    <row r="118" spans="1:13">
      <c r="A118" s="5" t="s">
        <v>115</v>
      </c>
      <c r="B118" s="50">
        <f t="shared" si="2"/>
        <v>1.2073163370022335E-4</v>
      </c>
      <c r="E118" s="149" t="s">
        <v>114</v>
      </c>
      <c r="F118" s="50">
        <v>6.3352315736761814E-3</v>
      </c>
      <c r="H118" s="163" t="s">
        <v>115</v>
      </c>
      <c r="I118" s="50"/>
      <c r="J118" s="163"/>
      <c r="K118" s="163"/>
      <c r="L118" s="163"/>
      <c r="M118" s="50"/>
    </row>
    <row r="119" spans="1:13">
      <c r="A119" s="5" t="s">
        <v>115</v>
      </c>
      <c r="B119" s="50">
        <f t="shared" si="2"/>
        <v>2.9324438253729705E-4</v>
      </c>
      <c r="E119" s="149" t="s">
        <v>114</v>
      </c>
      <c r="F119" s="50">
        <v>1.0093901875838409E-2</v>
      </c>
      <c r="H119" s="163" t="s">
        <v>115</v>
      </c>
      <c r="I119" s="50"/>
      <c r="J119" s="163"/>
      <c r="K119" s="163"/>
      <c r="L119" s="163"/>
      <c r="M119" s="50"/>
    </row>
    <row r="120" spans="1:13">
      <c r="A120" s="5" t="s">
        <v>115</v>
      </c>
      <c r="B120" s="50">
        <f t="shared" si="2"/>
        <v>3.1209158868733336E-3</v>
      </c>
      <c r="E120" s="149" t="s">
        <v>114</v>
      </c>
      <c r="F120" s="50">
        <v>-3.5670152999477686E-3</v>
      </c>
      <c r="H120" s="163" t="s">
        <v>115</v>
      </c>
      <c r="I120" s="50"/>
      <c r="J120" s="163"/>
      <c r="K120" s="163"/>
      <c r="L120" s="163"/>
      <c r="M120" s="50"/>
    </row>
    <row r="121" spans="1:13">
      <c r="A121" s="5" t="s">
        <v>115</v>
      </c>
      <c r="B121" s="50">
        <f t="shared" si="2"/>
        <v>1.021975277812461E-2</v>
      </c>
      <c r="E121" s="149" t="s">
        <v>114</v>
      </c>
      <c r="F121" s="50">
        <v>-1.7331170494322548E-2</v>
      </c>
      <c r="H121" s="163" t="s">
        <v>115</v>
      </c>
      <c r="I121" s="50"/>
      <c r="J121" s="163"/>
      <c r="K121" s="163"/>
      <c r="L121" s="163"/>
      <c r="M121" s="50"/>
    </row>
    <row r="122" spans="1:13">
      <c r="A122" s="5" t="s">
        <v>115</v>
      </c>
      <c r="B122" s="50">
        <f t="shared" si="2"/>
        <v>-1.730351480245362E-2</v>
      </c>
      <c r="E122" s="149" t="s">
        <v>114</v>
      </c>
      <c r="F122" s="50">
        <v>-2.437926041041218E-2</v>
      </c>
      <c r="H122" s="163" t="s">
        <v>115</v>
      </c>
      <c r="I122" s="50"/>
      <c r="J122" s="163"/>
      <c r="K122" s="163"/>
      <c r="L122" s="163"/>
      <c r="M122" s="50"/>
    </row>
    <row r="123" spans="1:13">
      <c r="A123" s="5" t="s">
        <v>115</v>
      </c>
      <c r="B123" s="50">
        <f t="shared" si="2"/>
        <v>-8.8345726275491422E-4</v>
      </c>
      <c r="E123" s="149" t="s">
        <v>114</v>
      </c>
      <c r="F123" s="50">
        <v>1.6066002287207972E-2</v>
      </c>
      <c r="H123" s="163" t="s">
        <v>115</v>
      </c>
      <c r="I123" s="50"/>
      <c r="J123" s="163"/>
      <c r="K123" s="163"/>
      <c r="L123" s="163"/>
      <c r="M123" s="50"/>
    </row>
    <row r="124" spans="1:13">
      <c r="A124" s="5" t="s">
        <v>115</v>
      </c>
      <c r="B124" s="50">
        <f t="shared" si="2"/>
        <v>7.334499546862815E-3</v>
      </c>
      <c r="E124" s="149" t="s">
        <v>114</v>
      </c>
      <c r="F124" s="50">
        <v>2.3652821250317233E-2</v>
      </c>
      <c r="H124" s="163" t="s">
        <v>115</v>
      </c>
      <c r="I124" s="50"/>
      <c r="J124" s="163"/>
      <c r="K124" s="163"/>
      <c r="L124" s="163"/>
      <c r="M124" s="50"/>
    </row>
    <row r="125" spans="1:13">
      <c r="A125" s="5" t="s">
        <v>115</v>
      </c>
      <c r="B125" s="50">
        <f t="shared" si="2"/>
        <v>-2.6895879559546275E-2</v>
      </c>
      <c r="E125" s="149" t="s">
        <v>114</v>
      </c>
      <c r="F125" s="50">
        <v>2.1189156055835726E-2</v>
      </c>
      <c r="H125" s="163" t="s">
        <v>115</v>
      </c>
      <c r="I125" s="50"/>
      <c r="J125" s="163"/>
      <c r="K125" s="163"/>
      <c r="L125" s="163"/>
      <c r="M125" s="50"/>
    </row>
    <row r="126" spans="1:13">
      <c r="A126" s="5" t="s">
        <v>115</v>
      </c>
      <c r="B126" s="50">
        <f t="shared" si="2"/>
        <v>-3.1509975704925273E-2</v>
      </c>
      <c r="E126" s="149" t="s">
        <v>114</v>
      </c>
      <c r="F126" s="50">
        <v>5.2873435942863466E-3</v>
      </c>
      <c r="H126" s="163" t="s">
        <v>115</v>
      </c>
      <c r="I126" s="50"/>
      <c r="J126" s="163"/>
      <c r="K126" s="163"/>
      <c r="L126" s="163"/>
      <c r="M126" s="50"/>
    </row>
    <row r="127" spans="1:13">
      <c r="A127" s="5" t="s">
        <v>115</v>
      </c>
      <c r="B127" s="50">
        <f t="shared" si="2"/>
        <v>3.8656339498596239E-3</v>
      </c>
      <c r="E127" s="149" t="s">
        <v>114</v>
      </c>
      <c r="F127" s="50">
        <v>2.9498847227278243E-2</v>
      </c>
      <c r="H127" s="163" t="s">
        <v>115</v>
      </c>
      <c r="I127" s="50"/>
      <c r="J127" s="163"/>
      <c r="K127" s="163"/>
      <c r="L127" s="163"/>
      <c r="M127" s="50"/>
    </row>
    <row r="128" spans="1:13">
      <c r="A128" s="5" t="s">
        <v>115</v>
      </c>
      <c r="B128" s="50">
        <f t="shared" si="2"/>
        <v>1.9958941605839416E-4</v>
      </c>
      <c r="E128" s="149" t="s">
        <v>114</v>
      </c>
      <c r="F128" s="50">
        <v>3.4889782543938042E-2</v>
      </c>
      <c r="H128" s="163" t="s">
        <v>115</v>
      </c>
      <c r="I128" s="50"/>
      <c r="J128" s="163"/>
      <c r="K128" s="163"/>
      <c r="L128" s="163"/>
      <c r="M128" s="50"/>
    </row>
    <row r="129" spans="1:13">
      <c r="A129" s="5" t="s">
        <v>115</v>
      </c>
      <c r="B129" s="50">
        <f t="shared" si="2"/>
        <v>-4.4569993722536096E-2</v>
      </c>
      <c r="E129" s="149" t="s">
        <v>114</v>
      </c>
      <c r="F129" s="50">
        <v>1.9454930103289501E-2</v>
      </c>
      <c r="H129" s="163" t="s">
        <v>115</v>
      </c>
      <c r="I129" s="50"/>
      <c r="J129" s="163"/>
      <c r="K129" s="163"/>
      <c r="L129" s="163"/>
      <c r="M129" s="50"/>
    </row>
    <row r="130" spans="1:13">
      <c r="A130" s="5" t="s">
        <v>115</v>
      </c>
      <c r="B130" s="50">
        <f t="shared" si="2"/>
        <v>-1.0088010088010088E-2</v>
      </c>
      <c r="E130" s="149" t="s">
        <v>114</v>
      </c>
      <c r="F130" s="50">
        <v>1.2681960486053381E-2</v>
      </c>
      <c r="H130" s="163" t="s">
        <v>115</v>
      </c>
      <c r="I130" s="50"/>
      <c r="J130" s="163"/>
      <c r="K130" s="163"/>
      <c r="L130" s="163"/>
      <c r="M130" s="50"/>
    </row>
    <row r="131" spans="1:13">
      <c r="A131" s="5" t="s">
        <v>115</v>
      </c>
      <c r="B131" s="50">
        <f t="shared" si="2"/>
        <v>-1.5121680573535971E-3</v>
      </c>
      <c r="E131" s="149" t="s">
        <v>114</v>
      </c>
      <c r="F131" s="50">
        <v>1.1138509283371359E-3</v>
      </c>
      <c r="H131" s="163" t="s">
        <v>115</v>
      </c>
      <c r="I131" s="50"/>
      <c r="J131" s="163"/>
      <c r="K131" s="163"/>
      <c r="L131" s="163"/>
      <c r="M131" s="50"/>
    </row>
    <row r="132" spans="1:13">
      <c r="A132" s="5" t="s">
        <v>115</v>
      </c>
      <c r="B132" s="50">
        <f t="shared" si="2"/>
        <v>-4.4027597375212967E-3</v>
      </c>
      <c r="E132" s="149" t="s">
        <v>114</v>
      </c>
      <c r="F132" s="50">
        <v>5.2252364167145453E-2</v>
      </c>
      <c r="H132" s="163" t="s">
        <v>115</v>
      </c>
      <c r="I132" s="50"/>
      <c r="J132" s="163"/>
      <c r="K132" s="163"/>
      <c r="L132" s="163"/>
      <c r="M132" s="50"/>
    </row>
    <row r="133" spans="1:13">
      <c r="A133" s="5" t="s">
        <v>115</v>
      </c>
      <c r="B133" s="50">
        <f t="shared" si="2"/>
        <v>-2.1814312317105611E-2</v>
      </c>
      <c r="E133" s="149" t="s">
        <v>114</v>
      </c>
      <c r="F133" s="50">
        <v>5.3474506029250551E-2</v>
      </c>
      <c r="H133" s="163" t="s">
        <v>115</v>
      </c>
      <c r="I133" s="50"/>
      <c r="J133" s="163"/>
      <c r="K133" s="163"/>
      <c r="L133" s="163"/>
      <c r="M133" s="50"/>
    </row>
    <row r="134" spans="1:13">
      <c r="A134" s="5" t="s">
        <v>115</v>
      </c>
      <c r="B134" s="50">
        <f t="shared" si="2"/>
        <v>-5.2687038988408848E-4</v>
      </c>
      <c r="E134" s="149" t="s">
        <v>114</v>
      </c>
      <c r="F134" s="50">
        <v>3.4195406025862178E-2</v>
      </c>
      <c r="H134" s="163" t="s">
        <v>115</v>
      </c>
      <c r="I134" s="50"/>
      <c r="J134" s="163"/>
      <c r="K134" s="163"/>
      <c r="L134" s="163"/>
      <c r="M134" s="50"/>
    </row>
    <row r="135" spans="1:13">
      <c r="A135" s="5" t="s">
        <v>115</v>
      </c>
      <c r="B135" s="50">
        <f t="shared" si="2"/>
        <v>1.7589098278100693E-2</v>
      </c>
      <c r="E135" s="149" t="s">
        <v>114</v>
      </c>
      <c r="F135" s="50">
        <v>3.6002897003888083E-2</v>
      </c>
      <c r="H135" s="163" t="s">
        <v>115</v>
      </c>
      <c r="I135" s="50"/>
      <c r="J135" s="163"/>
      <c r="K135" s="163"/>
      <c r="L135" s="163"/>
      <c r="M135" s="50"/>
    </row>
    <row r="136" spans="1:13">
      <c r="A136" s="5" t="s">
        <v>115</v>
      </c>
      <c r="B136" s="50">
        <f t="shared" si="2"/>
        <v>-1.6201288738876957E-2</v>
      </c>
      <c r="E136" s="149" t="s">
        <v>114</v>
      </c>
      <c r="F136" s="50">
        <v>3.6392467789890984E-2</v>
      </c>
      <c r="H136" s="163" t="s">
        <v>115</v>
      </c>
      <c r="I136" s="50"/>
      <c r="J136" s="163"/>
      <c r="K136" s="163"/>
      <c r="L136" s="163"/>
      <c r="M136" s="50"/>
    </row>
    <row r="137" spans="1:13">
      <c r="A137" s="5" t="s">
        <v>115</v>
      </c>
      <c r="B137" s="50">
        <f t="shared" si="2"/>
        <v>1.9921087618475792E-2</v>
      </c>
      <c r="E137" s="149" t="s">
        <v>114</v>
      </c>
      <c r="F137" s="50">
        <v>-2.3767359492962996E-3</v>
      </c>
      <c r="H137" s="163" t="s">
        <v>115</v>
      </c>
      <c r="I137" s="50"/>
      <c r="J137" s="163"/>
      <c r="K137" s="163"/>
      <c r="L137" s="163"/>
      <c r="M137" s="50"/>
    </row>
    <row r="138" spans="1:13">
      <c r="A138" s="5" t="s">
        <v>115</v>
      </c>
      <c r="B138" s="50">
        <f t="shared" si="2"/>
        <v>5.6033275144932223E-4</v>
      </c>
      <c r="E138" s="149" t="s">
        <v>114</v>
      </c>
      <c r="F138" s="50">
        <v>6.6382718373493979E-2</v>
      </c>
      <c r="H138" s="163" t="s">
        <v>115</v>
      </c>
      <c r="I138" s="50"/>
      <c r="J138" s="163"/>
      <c r="K138" s="163"/>
      <c r="L138" s="163"/>
      <c r="M138" s="50"/>
    </row>
    <row r="139" spans="1:13">
      <c r="A139" s="5" t="s">
        <v>110</v>
      </c>
      <c r="B139" s="50">
        <f t="shared" ref="B139:B170" si="3">B6</f>
        <v>-3.3955187914581894E-2</v>
      </c>
      <c r="E139" s="149" t="s">
        <v>111</v>
      </c>
      <c r="F139" s="50">
        <v>-4.7493163172288057E-2</v>
      </c>
      <c r="H139" s="5" t="s">
        <v>110</v>
      </c>
    </row>
    <row r="140" spans="1:13">
      <c r="A140" s="5" t="s">
        <v>110</v>
      </c>
      <c r="B140" s="50">
        <f t="shared" si="3"/>
        <v>-5.4920189305903916E-3</v>
      </c>
      <c r="E140" s="149" t="s">
        <v>111</v>
      </c>
      <c r="F140" s="50">
        <v>-3.1912552270559752E-2</v>
      </c>
      <c r="H140" s="5" t="s">
        <v>110</v>
      </c>
    </row>
    <row r="141" spans="1:13">
      <c r="A141" s="5" t="s">
        <v>110</v>
      </c>
      <c r="B141" s="50">
        <f t="shared" si="3"/>
        <v>1.1027145096795787E-2</v>
      </c>
      <c r="E141" s="149" t="s">
        <v>111</v>
      </c>
      <c r="F141" s="50">
        <v>-3.1972241154966233E-2</v>
      </c>
      <c r="H141" s="5" t="s">
        <v>110</v>
      </c>
    </row>
    <row r="142" spans="1:13">
      <c r="A142" s="5" t="s">
        <v>110</v>
      </c>
      <c r="B142" s="50">
        <f t="shared" si="3"/>
        <v>-4.0859668967427685E-3</v>
      </c>
      <c r="E142" s="149" t="s">
        <v>111</v>
      </c>
      <c r="F142" s="50">
        <v>-8.1070078957878895E-3</v>
      </c>
      <c r="H142" s="5" t="s">
        <v>110</v>
      </c>
    </row>
    <row r="143" spans="1:13">
      <c r="A143" s="5" t="s">
        <v>110</v>
      </c>
      <c r="B143" s="50">
        <f t="shared" si="3"/>
        <v>-1.9402053667668916E-2</v>
      </c>
      <c r="E143" s="149" t="s">
        <v>111</v>
      </c>
      <c r="F143" s="50">
        <v>4.1493775933609959E-3</v>
      </c>
      <c r="H143" s="5" t="s">
        <v>110</v>
      </c>
    </row>
    <row r="144" spans="1:13">
      <c r="A144" s="5" t="s">
        <v>110</v>
      </c>
      <c r="B144" s="50">
        <f t="shared" si="3"/>
        <v>3.4330671116938848E-2</v>
      </c>
      <c r="E144" s="149" t="s">
        <v>111</v>
      </c>
      <c r="F144" s="50">
        <v>-1.1150018429782528E-2</v>
      </c>
      <c r="H144" s="5" t="s">
        <v>110</v>
      </c>
    </row>
    <row r="145" spans="1:8">
      <c r="A145" s="5" t="s">
        <v>110</v>
      </c>
      <c r="B145" s="50">
        <f t="shared" si="3"/>
        <v>1.4862200653495651E-2</v>
      </c>
      <c r="E145" s="149" t="s">
        <v>111</v>
      </c>
      <c r="F145" s="50">
        <v>-2.1101727999342498E-2</v>
      </c>
      <c r="H145" s="5" t="s">
        <v>110</v>
      </c>
    </row>
    <row r="146" spans="1:8">
      <c r="A146" s="5" t="s">
        <v>110</v>
      </c>
      <c r="B146" s="50">
        <f t="shared" si="3"/>
        <v>2.6206742076380334E-2</v>
      </c>
      <c r="E146" s="149" t="s">
        <v>111</v>
      </c>
      <c r="F146" s="50">
        <v>-1.9812547947033122E-2</v>
      </c>
      <c r="H146" s="5" t="s">
        <v>110</v>
      </c>
    </row>
    <row r="147" spans="1:8">
      <c r="A147" s="5" t="s">
        <v>110</v>
      </c>
      <c r="B147" s="50">
        <f t="shared" si="3"/>
        <v>2.1358797428846187E-2</v>
      </c>
      <c r="E147" s="149" t="s">
        <v>111</v>
      </c>
      <c r="F147" s="50">
        <v>-1.2721916629734873E-2</v>
      </c>
      <c r="H147" s="5" t="s">
        <v>110</v>
      </c>
    </row>
    <row r="148" spans="1:8">
      <c r="A148" s="5" t="s">
        <v>110</v>
      </c>
      <c r="B148" s="50">
        <f t="shared" si="3"/>
        <v>3.9873880109201371E-2</v>
      </c>
      <c r="E148" s="149" t="s">
        <v>111</v>
      </c>
      <c r="F148" s="50">
        <v>-7.1847358253973636E-3</v>
      </c>
      <c r="H148" s="5" t="s">
        <v>110</v>
      </c>
    </row>
    <row r="149" spans="1:8">
      <c r="A149" s="5" t="s">
        <v>110</v>
      </c>
      <c r="B149" s="50">
        <f t="shared" si="3"/>
        <v>5.7595825807746342E-3</v>
      </c>
      <c r="E149" s="149" t="s">
        <v>111</v>
      </c>
      <c r="F149" s="50">
        <v>-1.3060940170009905E-3</v>
      </c>
      <c r="H149" s="5" t="s">
        <v>110</v>
      </c>
    </row>
    <row r="150" spans="1:8">
      <c r="A150" s="5" t="s">
        <v>110</v>
      </c>
      <c r="B150" s="50">
        <f t="shared" si="3"/>
        <v>2.3038995965934558E-2</v>
      </c>
      <c r="E150" s="149" t="s">
        <v>111</v>
      </c>
      <c r="F150" s="50">
        <v>-2.3455139305990926E-3</v>
      </c>
      <c r="H150" s="5" t="s">
        <v>110</v>
      </c>
    </row>
    <row r="151" spans="1:8">
      <c r="A151" s="5" t="s">
        <v>110</v>
      </c>
      <c r="B151" s="50">
        <f t="shared" si="3"/>
        <v>-2.947735370261195E-4</v>
      </c>
      <c r="E151" s="149" t="s">
        <v>111</v>
      </c>
      <c r="F151" s="50">
        <v>4.8790404553771091E-4</v>
      </c>
      <c r="H151" s="5" t="s">
        <v>110</v>
      </c>
    </row>
    <row r="152" spans="1:8">
      <c r="A152" s="5" t="s">
        <v>110</v>
      </c>
      <c r="B152" s="50">
        <f t="shared" si="3"/>
        <v>1.183501158438781E-2</v>
      </c>
      <c r="E152" s="149" t="s">
        <v>111</v>
      </c>
      <c r="F152" s="50">
        <v>-3.441748408191361E-3</v>
      </c>
      <c r="H152" s="5" t="s">
        <v>110</v>
      </c>
    </row>
    <row r="153" spans="1:8">
      <c r="A153" s="5" t="s">
        <v>110</v>
      </c>
      <c r="B153" s="50">
        <f t="shared" si="3"/>
        <v>3.2260437741401506E-2</v>
      </c>
      <c r="E153" s="149" t="s">
        <v>111</v>
      </c>
      <c r="F153" s="50">
        <v>-2.1371638784269072E-2</v>
      </c>
      <c r="H153" s="5" t="s">
        <v>110</v>
      </c>
    </row>
    <row r="154" spans="1:8">
      <c r="A154" s="5" t="s">
        <v>110</v>
      </c>
      <c r="B154" s="50">
        <f t="shared" si="3"/>
        <v>-7.4882886648207168E-3</v>
      </c>
      <c r="E154" s="149" t="s">
        <v>111</v>
      </c>
      <c r="F154" s="50">
        <v>-2.1292959669544326E-2</v>
      </c>
      <c r="H154" s="5" t="s">
        <v>110</v>
      </c>
    </row>
    <row r="155" spans="1:8">
      <c r="A155" s="5" t="s">
        <v>110</v>
      </c>
      <c r="B155" s="50">
        <f t="shared" si="3"/>
        <v>3.7345385347288297E-2</v>
      </c>
      <c r="E155" s="149" t="s">
        <v>111</v>
      </c>
      <c r="F155" s="50">
        <v>6.2334867973483947E-3</v>
      </c>
      <c r="H155" s="5" t="s">
        <v>110</v>
      </c>
    </row>
    <row r="156" spans="1:8">
      <c r="A156" s="5" t="s">
        <v>110</v>
      </c>
      <c r="B156" s="50">
        <f t="shared" si="3"/>
        <v>1.5805913713332863E-2</v>
      </c>
      <c r="E156" s="149" t="s">
        <v>111</v>
      </c>
      <c r="F156" s="50">
        <v>-8.5336977767889784E-3</v>
      </c>
      <c r="H156" s="5" t="s">
        <v>110</v>
      </c>
    </row>
    <row r="157" spans="1:8">
      <c r="A157" s="5" t="s">
        <v>110</v>
      </c>
      <c r="B157" s="50">
        <f t="shared" si="3"/>
        <v>-5.3050175225064528E-2</v>
      </c>
      <c r="E157" s="149" t="s">
        <v>111</v>
      </c>
      <c r="F157" s="50">
        <v>-1.4185689372445925E-3</v>
      </c>
      <c r="H157" s="5" t="s">
        <v>110</v>
      </c>
    </row>
    <row r="158" spans="1:8">
      <c r="A158" s="5" t="s">
        <v>110</v>
      </c>
      <c r="B158" s="50">
        <f t="shared" si="3"/>
        <v>-2.1855452558595223E-2</v>
      </c>
      <c r="E158" s="149" t="s">
        <v>111</v>
      </c>
      <c r="F158" s="50">
        <v>-2.0966778140037111E-4</v>
      </c>
      <c r="H158" s="5" t="s">
        <v>110</v>
      </c>
    </row>
    <row r="159" spans="1:8">
      <c r="A159" s="5" t="s">
        <v>110</v>
      </c>
      <c r="B159" s="50">
        <f t="shared" si="3"/>
        <v>4.4575052200139201E-2</v>
      </c>
      <c r="E159" s="149" t="s">
        <v>111</v>
      </c>
      <c r="F159" s="50">
        <v>3.99662000137027E-5</v>
      </c>
      <c r="H159" s="5" t="s">
        <v>110</v>
      </c>
    </row>
    <row r="160" spans="1:8">
      <c r="A160" s="5" t="s">
        <v>110</v>
      </c>
      <c r="B160" s="50">
        <f t="shared" si="3"/>
        <v>2.4469989405876694E-2</v>
      </c>
      <c r="E160" s="149" t="s">
        <v>111</v>
      </c>
      <c r="F160" s="50">
        <v>-4.2519899312878429E-4</v>
      </c>
      <c r="H160" s="5" t="s">
        <v>110</v>
      </c>
    </row>
    <row r="161" spans="1:8">
      <c r="A161" s="5" t="s">
        <v>110</v>
      </c>
      <c r="B161" s="50">
        <f t="shared" si="3"/>
        <v>-5.1378676470588233E-2</v>
      </c>
      <c r="E161" s="149" t="s">
        <v>111</v>
      </c>
      <c r="F161" s="50">
        <v>-5.910088716276774E-3</v>
      </c>
      <c r="H161" s="5" t="s">
        <v>110</v>
      </c>
    </row>
    <row r="162" spans="1:8">
      <c r="A162" s="5" t="s">
        <v>110</v>
      </c>
      <c r="B162" s="50">
        <f t="shared" si="3"/>
        <v>-1.777940023255185E-2</v>
      </c>
      <c r="E162" s="149" t="s">
        <v>111</v>
      </c>
      <c r="F162" s="50">
        <v>-3.2468075848102961E-3</v>
      </c>
      <c r="H162" s="5" t="s">
        <v>110</v>
      </c>
    </row>
    <row r="163" spans="1:8">
      <c r="A163" s="5" t="s">
        <v>110</v>
      </c>
      <c r="B163" s="50">
        <f t="shared" si="3"/>
        <v>1.6884711661077786E-2</v>
      </c>
      <c r="E163" s="149" t="s">
        <v>111</v>
      </c>
      <c r="F163" s="50">
        <v>-1.7827475553600011E-3</v>
      </c>
      <c r="H163" s="5" t="s">
        <v>110</v>
      </c>
    </row>
    <row r="164" spans="1:8">
      <c r="A164" s="5" t="s">
        <v>110</v>
      </c>
      <c r="B164" s="50">
        <f t="shared" si="3"/>
        <v>-2.1795518409107283E-3</v>
      </c>
      <c r="E164" s="149" t="s">
        <v>111</v>
      </c>
      <c r="F164" s="50">
        <v>3.0743314381975152E-3</v>
      </c>
      <c r="H164" s="5" t="s">
        <v>110</v>
      </c>
    </row>
    <row r="165" spans="1:8">
      <c r="A165" s="5" t="s">
        <v>110</v>
      </c>
      <c r="B165" s="50">
        <f t="shared" si="3"/>
        <v>-3.0213018755834677E-2</v>
      </c>
      <c r="E165" s="149" t="s">
        <v>111</v>
      </c>
      <c r="F165" s="50">
        <v>-2.734488432871939E-3</v>
      </c>
      <c r="H165" s="5" t="s">
        <v>110</v>
      </c>
    </row>
    <row r="166" spans="1:8">
      <c r="A166" s="5" t="s">
        <v>110</v>
      </c>
      <c r="B166" s="50">
        <f t="shared" si="3"/>
        <v>2.8859410515333309E-2</v>
      </c>
      <c r="E166" s="149" t="s">
        <v>111</v>
      </c>
      <c r="F166" s="50">
        <v>1.6257883672039244E-2</v>
      </c>
      <c r="H166" s="5" t="s">
        <v>110</v>
      </c>
    </row>
    <row r="167" spans="1:8">
      <c r="A167" s="5" t="s">
        <v>110</v>
      </c>
      <c r="B167" s="50">
        <f t="shared" si="3"/>
        <v>3.6112291251348086E-2</v>
      </c>
      <c r="E167" s="149" t="s">
        <v>111</v>
      </c>
      <c r="F167" s="50">
        <v>2.1845621870835285E-2</v>
      </c>
      <c r="H167" s="5" t="s">
        <v>110</v>
      </c>
    </row>
    <row r="168" spans="1:8">
      <c r="A168" s="5" t="s">
        <v>110</v>
      </c>
      <c r="B168" s="50">
        <f t="shared" si="3"/>
        <v>-4.1480889953639001E-3</v>
      </c>
      <c r="E168" s="149" t="s">
        <v>111</v>
      </c>
      <c r="F168" s="50">
        <v>2.0394912729633733E-2</v>
      </c>
      <c r="H168" s="5" t="s">
        <v>110</v>
      </c>
    </row>
    <row r="169" spans="1:8">
      <c r="A169" s="5" t="s">
        <v>110</v>
      </c>
      <c r="B169" s="50">
        <f t="shared" si="3"/>
        <v>5.3875125739818001E-2</v>
      </c>
      <c r="E169" s="149" t="s">
        <v>111</v>
      </c>
      <c r="F169" s="50">
        <v>1.1344182967747826E-2</v>
      </c>
      <c r="H169" s="5" t="s">
        <v>110</v>
      </c>
    </row>
    <row r="170" spans="1:8">
      <c r="A170" s="5" t="s">
        <v>110</v>
      </c>
      <c r="B170" s="50">
        <f t="shared" si="3"/>
        <v>1.2056247379692474E-2</v>
      </c>
      <c r="E170" s="149" t="s">
        <v>111</v>
      </c>
      <c r="F170" s="50">
        <v>1.770212043385053E-2</v>
      </c>
      <c r="H170" s="5" t="s">
        <v>110</v>
      </c>
    </row>
    <row r="171" spans="1:8">
      <c r="A171" s="5" t="s">
        <v>112</v>
      </c>
      <c r="B171" s="50">
        <f t="shared" ref="B171:B202" si="4">C6</f>
        <v>-3.0021431331904578E-2</v>
      </c>
      <c r="E171" s="149" t="s">
        <v>113</v>
      </c>
      <c r="F171" s="50">
        <v>-5.4816824966078696E-2</v>
      </c>
      <c r="H171" s="5" t="s">
        <v>112</v>
      </c>
    </row>
    <row r="172" spans="1:8">
      <c r="A172" s="5" t="s">
        <v>112</v>
      </c>
      <c r="B172" s="50">
        <f t="shared" si="4"/>
        <v>-5.0026854906775105E-3</v>
      </c>
      <c r="E172" s="149" t="s">
        <v>113</v>
      </c>
      <c r="F172" s="50">
        <v>-3.2551319648093845E-2</v>
      </c>
      <c r="H172" s="5" t="s">
        <v>112</v>
      </c>
    </row>
    <row r="173" spans="1:8">
      <c r="A173" s="5" t="s">
        <v>112</v>
      </c>
      <c r="B173" s="50">
        <f t="shared" si="4"/>
        <v>6.6153900433969584E-3</v>
      </c>
      <c r="E173" s="149" t="s">
        <v>113</v>
      </c>
      <c r="F173" s="50">
        <v>-2.9727771452230618E-2</v>
      </c>
      <c r="H173" s="5" t="s">
        <v>112</v>
      </c>
    </row>
    <row r="174" spans="1:8">
      <c r="A174" s="5" t="s">
        <v>112</v>
      </c>
      <c r="B174" s="50">
        <f t="shared" si="4"/>
        <v>4.0590063552442364E-3</v>
      </c>
      <c r="E174" s="149" t="s">
        <v>113</v>
      </c>
      <c r="F174" s="50">
        <v>-1.8245331285801712E-2</v>
      </c>
      <c r="H174" s="5" t="s">
        <v>112</v>
      </c>
    </row>
    <row r="175" spans="1:8">
      <c r="A175" s="5" t="s">
        <v>112</v>
      </c>
      <c r="B175" s="50">
        <f t="shared" si="4"/>
        <v>-2.9045012773408922E-2</v>
      </c>
      <c r="E175" s="149" t="s">
        <v>113</v>
      </c>
      <c r="F175" s="50">
        <v>-1.2076004018210186E-2</v>
      </c>
      <c r="H175" s="5" t="s">
        <v>112</v>
      </c>
    </row>
    <row r="176" spans="1:8">
      <c r="A176" s="5" t="s">
        <v>112</v>
      </c>
      <c r="B176" s="50">
        <f t="shared" si="4"/>
        <v>2.5958561562276734E-2</v>
      </c>
      <c r="E176" s="149" t="s">
        <v>113</v>
      </c>
      <c r="F176" s="50">
        <v>-1.7613563542486773E-2</v>
      </c>
      <c r="H176" s="5" t="s">
        <v>112</v>
      </c>
    </row>
    <row r="177" spans="1:8">
      <c r="A177" s="5" t="s">
        <v>112</v>
      </c>
      <c r="B177" s="50">
        <f t="shared" si="4"/>
        <v>1.4843145918480061E-2</v>
      </c>
      <c r="E177" s="149" t="s">
        <v>113</v>
      </c>
      <c r="F177" s="50">
        <v>-2.2808384953029497E-2</v>
      </c>
      <c r="H177" s="5" t="s">
        <v>112</v>
      </c>
    </row>
    <row r="178" spans="1:8">
      <c r="A178" s="5" t="s">
        <v>112</v>
      </c>
      <c r="B178" s="50">
        <f t="shared" si="4"/>
        <v>2.2609981309454068E-2</v>
      </c>
      <c r="E178" s="149" t="s">
        <v>113</v>
      </c>
      <c r="F178" s="50">
        <v>-2.0335366870020334E-2</v>
      </c>
      <c r="H178" s="5" t="s">
        <v>112</v>
      </c>
    </row>
    <row r="179" spans="1:8">
      <c r="A179" s="5" t="s">
        <v>112</v>
      </c>
      <c r="B179" s="50">
        <f t="shared" si="4"/>
        <v>2.0109164033323759E-2</v>
      </c>
      <c r="E179" s="149" t="s">
        <v>113</v>
      </c>
      <c r="F179" s="50">
        <v>-1.5224994474276131E-2</v>
      </c>
      <c r="H179" s="5" t="s">
        <v>112</v>
      </c>
    </row>
    <row r="180" spans="1:8">
      <c r="A180" s="5" t="s">
        <v>112</v>
      </c>
      <c r="B180" s="50">
        <f t="shared" si="4"/>
        <v>3.3619224083589618E-2</v>
      </c>
      <c r="E180" s="149" t="s">
        <v>113</v>
      </c>
      <c r="F180" s="50">
        <v>-1.0822035758302241E-2</v>
      </c>
      <c r="H180" s="5" t="s">
        <v>112</v>
      </c>
    </row>
    <row r="181" spans="1:8">
      <c r="A181" s="5" t="s">
        <v>112</v>
      </c>
      <c r="B181" s="50">
        <f t="shared" si="4"/>
        <v>-3.6636600760607688E-3</v>
      </c>
      <c r="E181" s="149" t="s">
        <v>113</v>
      </c>
      <c r="F181" s="50">
        <v>-7.5281494380928689E-3</v>
      </c>
      <c r="H181" s="5" t="s">
        <v>112</v>
      </c>
    </row>
    <row r="182" spans="1:8">
      <c r="A182" s="5" t="s">
        <v>112</v>
      </c>
      <c r="B182" s="50">
        <f t="shared" si="4"/>
        <v>1.6916170974946378E-2</v>
      </c>
      <c r="E182" s="149" t="s">
        <v>113</v>
      </c>
      <c r="F182" s="50">
        <v>-5.9626515234247023E-3</v>
      </c>
      <c r="H182" s="5" t="s">
        <v>112</v>
      </c>
    </row>
    <row r="183" spans="1:8">
      <c r="A183" s="5" t="s">
        <v>112</v>
      </c>
      <c r="B183" s="50">
        <f t="shared" si="4"/>
        <v>-4.5665595183427728E-3</v>
      </c>
      <c r="E183" s="149" t="s">
        <v>113</v>
      </c>
      <c r="F183" s="50">
        <v>-6.5203787068252011E-3</v>
      </c>
      <c r="H183" s="5" t="s">
        <v>112</v>
      </c>
    </row>
    <row r="184" spans="1:8">
      <c r="A184" s="5" t="s">
        <v>112</v>
      </c>
      <c r="B184" s="50">
        <f t="shared" si="4"/>
        <v>-1.9388615289054528E-2</v>
      </c>
      <c r="E184" s="149" t="s">
        <v>113</v>
      </c>
      <c r="F184" s="50">
        <v>-8.0749749186385111E-3</v>
      </c>
      <c r="H184" s="5" t="s">
        <v>112</v>
      </c>
    </row>
    <row r="185" spans="1:8">
      <c r="A185" s="5" t="s">
        <v>112</v>
      </c>
      <c r="B185" s="50">
        <f t="shared" si="4"/>
        <v>2.3704398424109929E-2</v>
      </c>
      <c r="E185" s="149" t="s">
        <v>113</v>
      </c>
      <c r="F185" s="50">
        <v>-1.5507974270860869E-2</v>
      </c>
      <c r="H185" s="5" t="s">
        <v>112</v>
      </c>
    </row>
    <row r="186" spans="1:8">
      <c r="A186" s="5" t="s">
        <v>112</v>
      </c>
      <c r="B186" s="50">
        <f t="shared" si="4"/>
        <v>-6.2157094242655739E-3</v>
      </c>
      <c r="E186" s="149" t="s">
        <v>113</v>
      </c>
      <c r="F186" s="50">
        <v>-1.4728398928211017E-2</v>
      </c>
      <c r="H186" s="5" t="s">
        <v>112</v>
      </c>
    </row>
    <row r="187" spans="1:8">
      <c r="A187" s="5" t="s">
        <v>112</v>
      </c>
      <c r="B187" s="50">
        <f t="shared" si="4"/>
        <v>4.0859130250092919E-2</v>
      </c>
      <c r="E187" s="149" t="s">
        <v>113</v>
      </c>
      <c r="F187" s="50">
        <v>-6.348069024251509E-4</v>
      </c>
      <c r="H187" s="5" t="s">
        <v>112</v>
      </c>
    </row>
    <row r="188" spans="1:8">
      <c r="A188" s="5" t="s">
        <v>112</v>
      </c>
      <c r="B188" s="50">
        <f t="shared" si="4"/>
        <v>5.6578066184790896E-3</v>
      </c>
      <c r="E188" s="149" t="s">
        <v>113</v>
      </c>
      <c r="F188" s="50">
        <v>-5.9429918901263484E-3</v>
      </c>
      <c r="H188" s="5" t="s">
        <v>112</v>
      </c>
    </row>
    <row r="189" spans="1:8">
      <c r="A189" s="5" t="s">
        <v>112</v>
      </c>
      <c r="B189" s="50">
        <f t="shared" si="4"/>
        <v>-4.2253817798841499E-2</v>
      </c>
      <c r="E189" s="149" t="s">
        <v>113</v>
      </c>
      <c r="F189" s="50">
        <v>-3.7264983899449465E-3</v>
      </c>
      <c r="H189" s="5" t="s">
        <v>112</v>
      </c>
    </row>
    <row r="190" spans="1:8">
      <c r="A190" s="5" t="s">
        <v>112</v>
      </c>
      <c r="B190" s="50">
        <f t="shared" si="4"/>
        <v>-3.2607062359128476E-2</v>
      </c>
      <c r="E190" s="149" t="s">
        <v>113</v>
      </c>
      <c r="F190" s="50">
        <v>-1.8838501711163904E-3</v>
      </c>
      <c r="H190" s="5" t="s">
        <v>112</v>
      </c>
    </row>
    <row r="191" spans="1:8">
      <c r="A191" s="5" t="s">
        <v>112</v>
      </c>
      <c r="B191" s="50">
        <f t="shared" si="4"/>
        <v>4.3131855381426075E-2</v>
      </c>
      <c r="E191" s="149" t="s">
        <v>113</v>
      </c>
      <c r="F191" s="50">
        <v>-1.6074146274731101E-3</v>
      </c>
      <c r="H191" s="5" t="s">
        <v>112</v>
      </c>
    </row>
    <row r="192" spans="1:8">
      <c r="A192" s="5" t="s">
        <v>112</v>
      </c>
      <c r="B192" s="50">
        <f t="shared" si="4"/>
        <v>2.5972052539766477E-2</v>
      </c>
      <c r="E192" s="149" t="s">
        <v>113</v>
      </c>
      <c r="F192" s="50">
        <v>-1.9529259925958632E-3</v>
      </c>
      <c r="H192" s="5" t="s">
        <v>112</v>
      </c>
    </row>
    <row r="193" spans="1:8">
      <c r="A193" s="5" t="s">
        <v>112</v>
      </c>
      <c r="B193" s="50">
        <f t="shared" si="4"/>
        <v>-4.7053449063499314E-2</v>
      </c>
      <c r="E193" s="149" t="s">
        <v>113</v>
      </c>
      <c r="F193" s="50">
        <v>-3.1780764822340315E-3</v>
      </c>
      <c r="H193" s="5" t="s">
        <v>112</v>
      </c>
    </row>
    <row r="194" spans="1:8">
      <c r="A194" s="5" t="s">
        <v>112</v>
      </c>
      <c r="B194" s="50">
        <f t="shared" si="4"/>
        <v>-2.198498389205656E-2</v>
      </c>
      <c r="E194" s="149" t="s">
        <v>113</v>
      </c>
      <c r="F194" s="50">
        <v>-6.2086787260462462E-4</v>
      </c>
      <c r="H194" s="5" t="s">
        <v>112</v>
      </c>
    </row>
    <row r="195" spans="1:8">
      <c r="A195" s="5" t="s">
        <v>112</v>
      </c>
      <c r="B195" s="50">
        <f t="shared" si="4"/>
        <v>1.4121510673234812E-2</v>
      </c>
      <c r="E195" s="149" t="s">
        <v>113</v>
      </c>
      <c r="F195" s="50">
        <v>8.671179736822089E-4</v>
      </c>
      <c r="H195" s="5" t="s">
        <v>112</v>
      </c>
    </row>
    <row r="196" spans="1:8">
      <c r="A196" s="5" t="s">
        <v>112</v>
      </c>
      <c r="B196" s="50">
        <f t="shared" si="4"/>
        <v>-9.3208338561365147E-4</v>
      </c>
      <c r="E196" s="149" t="s">
        <v>113</v>
      </c>
      <c r="F196" s="50">
        <v>4.2585487203271911E-3</v>
      </c>
      <c r="H196" s="5" t="s">
        <v>112</v>
      </c>
    </row>
    <row r="197" spans="1:8">
      <c r="A197" s="5" t="s">
        <v>112</v>
      </c>
      <c r="B197" s="50">
        <f t="shared" si="4"/>
        <v>-3.0687920893359474E-2</v>
      </c>
      <c r="E197" s="149" t="s">
        <v>113</v>
      </c>
      <c r="F197" s="50">
        <v>2.8471309680245293E-3</v>
      </c>
      <c r="H197" s="5" t="s">
        <v>112</v>
      </c>
    </row>
    <row r="198" spans="1:8">
      <c r="A198" s="5" t="s">
        <v>112</v>
      </c>
      <c r="B198" s="50">
        <f t="shared" si="4"/>
        <v>2.6006617838420641E-2</v>
      </c>
      <c r="E198" s="149" t="s">
        <v>113</v>
      </c>
      <c r="F198" s="50">
        <v>1.4317080142805879E-2</v>
      </c>
      <c r="H198" s="5" t="s">
        <v>112</v>
      </c>
    </row>
    <row r="199" spans="1:8">
      <c r="A199" s="5" t="s">
        <v>112</v>
      </c>
      <c r="B199" s="50">
        <f t="shared" si="4"/>
        <v>3.5459931967922159E-2</v>
      </c>
      <c r="E199" s="149" t="s">
        <v>113</v>
      </c>
      <c r="F199" s="50">
        <v>1.7210778249878985E-2</v>
      </c>
      <c r="H199" s="5" t="s">
        <v>112</v>
      </c>
    </row>
    <row r="200" spans="1:8">
      <c r="A200" s="5" t="s">
        <v>112</v>
      </c>
      <c r="B200" s="50">
        <f t="shared" si="4"/>
        <v>-6.5862175661936971E-3</v>
      </c>
      <c r="E200" s="149" t="s">
        <v>113</v>
      </c>
      <c r="F200" s="50">
        <v>1.7557891529555149E-2</v>
      </c>
      <c r="H200" s="5" t="s">
        <v>112</v>
      </c>
    </row>
    <row r="201" spans="1:8">
      <c r="A201" s="5" t="s">
        <v>112</v>
      </c>
      <c r="B201" s="50">
        <f t="shared" si="4"/>
        <v>5.8528819590766494E-2</v>
      </c>
      <c r="E201" s="149" t="s">
        <v>113</v>
      </c>
      <c r="F201" s="50">
        <v>1.4005858659831564E-2</v>
      </c>
      <c r="H201" s="5" t="s">
        <v>112</v>
      </c>
    </row>
    <row r="202" spans="1:8">
      <c r="A202" s="5" t="s">
        <v>112</v>
      </c>
      <c r="B202" s="50">
        <f t="shared" si="4"/>
        <v>6.077180188392586E-3</v>
      </c>
      <c r="E202" s="149" t="s">
        <v>113</v>
      </c>
      <c r="F202" s="50">
        <v>2.2411293074036165E-2</v>
      </c>
      <c r="H202" s="5" t="s">
        <v>112</v>
      </c>
    </row>
    <row r="203" spans="1:8">
      <c r="A203" s="5" t="s">
        <v>114</v>
      </c>
      <c r="B203" s="50">
        <f t="shared" ref="B203:B234" si="5">D6</f>
        <v>-4.1420902059124784E-2</v>
      </c>
      <c r="E203" s="149" t="s">
        <v>115</v>
      </c>
      <c r="F203" s="50">
        <v>-6.2953995157384993E-2</v>
      </c>
      <c r="H203" s="5" t="s">
        <v>114</v>
      </c>
    </row>
    <row r="204" spans="1:8">
      <c r="A204" s="5" t="s">
        <v>114</v>
      </c>
      <c r="B204" s="50">
        <f t="shared" si="5"/>
        <v>-5.884205593836179E-3</v>
      </c>
      <c r="E204" s="149" t="s">
        <v>115</v>
      </c>
      <c r="F204" s="50">
        <v>-2.8491496723845985E-2</v>
      </c>
      <c r="H204" s="5" t="s">
        <v>114</v>
      </c>
    </row>
    <row r="205" spans="1:8">
      <c r="A205" s="5" t="s">
        <v>114</v>
      </c>
      <c r="B205" s="50">
        <f t="shared" si="5"/>
        <v>1.6414029750428924E-2</v>
      </c>
      <c r="E205" s="149" t="s">
        <v>115</v>
      </c>
      <c r="F205" s="50">
        <v>-2.8077888144661261E-2</v>
      </c>
      <c r="H205" s="5" t="s">
        <v>114</v>
      </c>
    </row>
    <row r="206" spans="1:8">
      <c r="A206" s="5" t="s">
        <v>114</v>
      </c>
      <c r="B206" s="50">
        <f t="shared" si="5"/>
        <v>1.3887594370397986E-2</v>
      </c>
      <c r="E206" s="149" t="s">
        <v>115</v>
      </c>
      <c r="F206" s="50">
        <v>-2.7230510223681881E-2</v>
      </c>
      <c r="H206" s="5" t="s">
        <v>114</v>
      </c>
    </row>
    <row r="207" spans="1:8">
      <c r="A207" s="5" t="s">
        <v>114</v>
      </c>
      <c r="B207" s="50">
        <f t="shared" si="5"/>
        <v>-2.5815351655605581E-2</v>
      </c>
      <c r="E207" s="149" t="s">
        <v>115</v>
      </c>
      <c r="F207" s="50">
        <v>-2.5818281450882039E-2</v>
      </c>
      <c r="H207" s="5" t="s">
        <v>114</v>
      </c>
    </row>
    <row r="208" spans="1:8">
      <c r="A208" s="5" t="s">
        <v>114</v>
      </c>
      <c r="B208" s="50">
        <f t="shared" si="5"/>
        <v>3.5559960356788899E-2</v>
      </c>
      <c r="E208" s="149" t="s">
        <v>115</v>
      </c>
      <c r="F208" s="50">
        <v>-2.5712262352236205E-2</v>
      </c>
      <c r="H208" s="5" t="s">
        <v>114</v>
      </c>
    </row>
    <row r="209" spans="1:8">
      <c r="A209" s="5" t="s">
        <v>114</v>
      </c>
      <c r="B209" s="50">
        <f t="shared" si="5"/>
        <v>1.5403548070408318E-2</v>
      </c>
      <c r="E209" s="149" t="s">
        <v>115</v>
      </c>
      <c r="F209" s="50">
        <v>-2.542702260407078E-2</v>
      </c>
      <c r="H209" s="5" t="s">
        <v>114</v>
      </c>
    </row>
    <row r="210" spans="1:8">
      <c r="A210" s="5" t="s">
        <v>114</v>
      </c>
      <c r="B210" s="50">
        <f t="shared" si="5"/>
        <v>1.8667632554122203E-2</v>
      </c>
      <c r="E210" s="149" t="s">
        <v>115</v>
      </c>
      <c r="F210" s="50">
        <v>-2.1648120250688727E-2</v>
      </c>
      <c r="H210" s="5" t="s">
        <v>114</v>
      </c>
    </row>
    <row r="211" spans="1:8">
      <c r="A211" s="5" t="s">
        <v>114</v>
      </c>
      <c r="B211" s="50">
        <f t="shared" si="5"/>
        <v>2.1199560104898062E-2</v>
      </c>
      <c r="E211" s="149" t="s">
        <v>115</v>
      </c>
      <c r="F211" s="50">
        <v>-1.5353015353015352E-2</v>
      </c>
      <c r="H211" s="5" t="s">
        <v>114</v>
      </c>
    </row>
    <row r="212" spans="1:8">
      <c r="A212" s="5" t="s">
        <v>114</v>
      </c>
      <c r="B212" s="50">
        <f t="shared" si="5"/>
        <v>3.5450179156819396E-2</v>
      </c>
      <c r="E212" s="149" t="s">
        <v>115</v>
      </c>
      <c r="F212" s="50">
        <v>-1.1656348577115771E-2</v>
      </c>
      <c r="H212" s="5" t="s">
        <v>114</v>
      </c>
    </row>
    <row r="213" spans="1:8">
      <c r="A213" s="5" t="s">
        <v>114</v>
      </c>
      <c r="B213" s="50">
        <f t="shared" si="5"/>
        <v>6.8021845856582348E-3</v>
      </c>
      <c r="E213" s="149" t="s">
        <v>115</v>
      </c>
      <c r="F213" s="50">
        <v>-1.1260533178164264E-2</v>
      </c>
      <c r="H213" s="5" t="s">
        <v>114</v>
      </c>
    </row>
    <row r="214" spans="1:8">
      <c r="A214" s="5" t="s">
        <v>114</v>
      </c>
      <c r="B214" s="50">
        <f t="shared" si="5"/>
        <v>2.4673982363160558E-2</v>
      </c>
      <c r="E214" s="149" t="s">
        <v>115</v>
      </c>
      <c r="F214" s="50">
        <v>-9.7583794780300472E-3</v>
      </c>
      <c r="H214" s="5" t="s">
        <v>114</v>
      </c>
    </row>
    <row r="215" spans="1:8">
      <c r="A215" s="5" t="s">
        <v>114</v>
      </c>
      <c r="B215" s="50">
        <f t="shared" si="5"/>
        <v>4.0256315527981961E-3</v>
      </c>
      <c r="E215" s="149" t="s">
        <v>115</v>
      </c>
      <c r="F215" s="50">
        <v>-9.7188965128679802E-3</v>
      </c>
      <c r="H215" s="5" t="s">
        <v>114</v>
      </c>
    </row>
    <row r="216" spans="1:8">
      <c r="A216" s="5" t="s">
        <v>114</v>
      </c>
      <c r="B216" s="50">
        <f t="shared" si="5"/>
        <v>1.112279924703798E-2</v>
      </c>
      <c r="E216" s="149" t="s">
        <v>115</v>
      </c>
      <c r="F216" s="50">
        <v>-9.3960387571325587E-3</v>
      </c>
      <c r="H216" s="5" t="s">
        <v>114</v>
      </c>
    </row>
    <row r="217" spans="1:8">
      <c r="A217" s="5" t="s">
        <v>114</v>
      </c>
      <c r="B217" s="50">
        <f t="shared" si="5"/>
        <v>2.5982682568207811E-2</v>
      </c>
      <c r="E217" s="149" t="s">
        <v>115</v>
      </c>
      <c r="F217" s="50">
        <v>-9.2223108982885521E-3</v>
      </c>
      <c r="H217" s="5" t="s">
        <v>114</v>
      </c>
    </row>
    <row r="218" spans="1:8">
      <c r="A218" s="5" t="s">
        <v>114</v>
      </c>
      <c r="B218" s="50">
        <f t="shared" si="5"/>
        <v>-4.3677583173731055E-3</v>
      </c>
      <c r="E218" s="149" t="s">
        <v>115</v>
      </c>
      <c r="F218" s="50">
        <v>-9.211953669034538E-3</v>
      </c>
      <c r="H218" s="5" t="s">
        <v>114</v>
      </c>
    </row>
    <row r="219" spans="1:8">
      <c r="A219" s="5" t="s">
        <v>114</v>
      </c>
      <c r="B219" s="50">
        <f t="shared" si="5"/>
        <v>3.7378679714446139E-2</v>
      </c>
      <c r="E219" s="149" t="s">
        <v>115</v>
      </c>
      <c r="F219" s="50">
        <v>-7.3511050068672742E-3</v>
      </c>
      <c r="H219" s="5" t="s">
        <v>114</v>
      </c>
    </row>
    <row r="220" spans="1:8">
      <c r="A220" s="5" t="s">
        <v>114</v>
      </c>
      <c r="B220" s="50">
        <f t="shared" si="5"/>
        <v>1.7998314081972069E-2</v>
      </c>
      <c r="E220" s="149" t="s">
        <v>115</v>
      </c>
      <c r="F220" s="50">
        <v>-5.4993225472224436E-3</v>
      </c>
      <c r="H220" s="5" t="s">
        <v>114</v>
      </c>
    </row>
    <row r="221" spans="1:8">
      <c r="A221" s="5" t="s">
        <v>114</v>
      </c>
      <c r="B221" s="50">
        <f t="shared" si="5"/>
        <v>-3.8818529716472504E-2</v>
      </c>
      <c r="E221" s="149" t="s">
        <v>115</v>
      </c>
      <c r="F221" s="50">
        <v>-3.1051865710425113E-3</v>
      </c>
      <c r="H221" s="5" t="s">
        <v>114</v>
      </c>
    </row>
    <row r="222" spans="1:8">
      <c r="A222" s="5" t="s">
        <v>114</v>
      </c>
      <c r="B222" s="50">
        <f t="shared" si="5"/>
        <v>-1.9627085377821395E-2</v>
      </c>
      <c r="E222" s="149" t="s">
        <v>115</v>
      </c>
      <c r="F222" s="50">
        <v>-2.8856709707773538E-3</v>
      </c>
      <c r="H222" s="5" t="s">
        <v>114</v>
      </c>
    </row>
    <row r="223" spans="1:8">
      <c r="A223" s="5" t="s">
        <v>114</v>
      </c>
      <c r="B223" s="50">
        <f t="shared" si="5"/>
        <v>4.7174645569030574E-2</v>
      </c>
      <c r="E223" s="149" t="s">
        <v>115</v>
      </c>
      <c r="F223" s="50">
        <v>-1.1690237226277373E-3</v>
      </c>
      <c r="H223" s="5" t="s">
        <v>114</v>
      </c>
    </row>
    <row r="224" spans="1:8">
      <c r="A224" s="5" t="s">
        <v>114</v>
      </c>
      <c r="B224" s="50">
        <f t="shared" si="5"/>
        <v>2.5294260405290619E-2</v>
      </c>
      <c r="E224" s="149" t="s">
        <v>115</v>
      </c>
      <c r="F224" s="50">
        <v>-1.1387198749107719E-3</v>
      </c>
      <c r="H224" s="5" t="s">
        <v>114</v>
      </c>
    </row>
    <row r="225" spans="1:24">
      <c r="A225" s="5" t="s">
        <v>114</v>
      </c>
      <c r="B225" s="50">
        <f t="shared" si="5"/>
        <v>-4.6018661110607845E-2</v>
      </c>
      <c r="E225" s="149" t="s">
        <v>115</v>
      </c>
      <c r="F225" s="50">
        <v>8.2386326485242383E-4</v>
      </c>
      <c r="H225" s="5" t="s">
        <v>114</v>
      </c>
    </row>
    <row r="226" spans="1:24">
      <c r="A226" s="5" t="s">
        <v>114</v>
      </c>
      <c r="B226" s="50">
        <f t="shared" si="5"/>
        <v>-1.3285462637998036E-2</v>
      </c>
      <c r="E226" s="149" t="s">
        <v>115</v>
      </c>
      <c r="F226" s="50">
        <v>9.0751726803690565E-4</v>
      </c>
      <c r="H226" s="5" t="s">
        <v>114</v>
      </c>
    </row>
    <row r="227" spans="1:24">
      <c r="A227" s="5" t="s">
        <v>114</v>
      </c>
      <c r="B227" s="50">
        <f t="shared" si="5"/>
        <v>1.3811736482316086E-2</v>
      </c>
      <c r="E227" s="149" t="s">
        <v>115</v>
      </c>
      <c r="F227" s="50">
        <v>2.231683816864827E-3</v>
      </c>
      <c r="H227" s="5" t="s">
        <v>114</v>
      </c>
    </row>
    <row r="228" spans="1:24">
      <c r="A228" s="5" t="s">
        <v>114</v>
      </c>
      <c r="B228" s="50">
        <f t="shared" si="5"/>
        <v>1.8932290271303292E-3</v>
      </c>
      <c r="E228" s="149" t="s">
        <v>115</v>
      </c>
      <c r="F228" s="50">
        <v>8.0839717272611841E-3</v>
      </c>
      <c r="H228" s="5" t="s">
        <v>114</v>
      </c>
    </row>
    <row r="229" spans="1:24">
      <c r="A229" s="5" t="s">
        <v>114</v>
      </c>
      <c r="B229" s="50">
        <f t="shared" si="5"/>
        <v>-3.3296337402885685E-2</v>
      </c>
      <c r="E229" s="149" t="s">
        <v>115</v>
      </c>
      <c r="F229" s="50">
        <v>1.1337701538688067E-2</v>
      </c>
      <c r="H229" s="5" t="s">
        <v>114</v>
      </c>
    </row>
    <row r="230" spans="1:24">
      <c r="A230" s="5" t="s">
        <v>114</v>
      </c>
      <c r="B230" s="50">
        <f t="shared" si="5"/>
        <v>3.3809949359547217E-2</v>
      </c>
      <c r="E230" s="149" t="s">
        <v>115</v>
      </c>
      <c r="F230" s="50">
        <v>1.1861568518001674E-2</v>
      </c>
      <c r="H230" s="5" t="s">
        <v>114</v>
      </c>
    </row>
    <row r="231" spans="1:24">
      <c r="A231" s="5" t="s">
        <v>114</v>
      </c>
      <c r="B231" s="50">
        <f t="shared" si="5"/>
        <v>3.617981608539448E-2</v>
      </c>
      <c r="E231" s="149" t="s">
        <v>115</v>
      </c>
      <c r="F231" s="50">
        <v>1.5699402098027282E-2</v>
      </c>
      <c r="H231" s="5" t="s">
        <v>114</v>
      </c>
    </row>
    <row r="232" spans="1:24">
      <c r="A232" s="5" t="s">
        <v>114</v>
      </c>
      <c r="B232" s="50">
        <f t="shared" si="5"/>
        <v>-4.4889426779623721E-3</v>
      </c>
      <c r="E232" s="149" t="s">
        <v>115</v>
      </c>
      <c r="F232" s="50">
        <v>2.0706781279847184E-2</v>
      </c>
      <c r="H232" s="5" t="s">
        <v>114</v>
      </c>
    </row>
    <row r="233" spans="1:24">
      <c r="A233" s="5" t="s">
        <v>114</v>
      </c>
      <c r="B233" s="50">
        <f t="shared" si="5"/>
        <v>6.0382153614457833E-2</v>
      </c>
      <c r="E233" s="149" t="s">
        <v>115</v>
      </c>
      <c r="F233" s="50">
        <v>2.2240679217423405E-2</v>
      </c>
      <c r="H233" s="5" t="s">
        <v>114</v>
      </c>
    </row>
    <row r="234" spans="1:24">
      <c r="A234" s="5" t="s">
        <v>114</v>
      </c>
      <c r="B234" s="50">
        <f t="shared" si="5"/>
        <v>1.4842508227182163E-2</v>
      </c>
      <c r="E234" s="149" t="s">
        <v>115</v>
      </c>
      <c r="F234" s="50">
        <v>2.8155423081871595E-2</v>
      </c>
      <c r="H234" s="5" t="s">
        <v>114</v>
      </c>
    </row>
    <row r="237" spans="1:24">
      <c r="A237" s="81" t="s">
        <v>117</v>
      </c>
      <c r="B237" s="81"/>
      <c r="C237" s="81"/>
      <c r="D237" s="81"/>
      <c r="E237" s="81"/>
      <c r="F237" s="81"/>
      <c r="G237" s="81"/>
      <c r="H237" s="81"/>
      <c r="I237" s="81"/>
      <c r="J237" s="81"/>
      <c r="K237" s="81"/>
      <c r="L237" s="81"/>
      <c r="M237" s="81"/>
      <c r="N237" s="81"/>
      <c r="O237" s="81"/>
      <c r="P237" s="81"/>
      <c r="Q237" s="81"/>
      <c r="R237" s="81"/>
      <c r="S237" s="81"/>
      <c r="T237" s="81"/>
      <c r="U237" s="81"/>
      <c r="V237" s="81"/>
      <c r="W237" s="81"/>
      <c r="X237" s="81"/>
    </row>
    <row r="238" spans="1:24">
      <c r="A238" s="81" t="s">
        <v>245</v>
      </c>
      <c r="B238" s="195">
        <f>SUM(B239:B270)</f>
        <v>5414840</v>
      </c>
      <c r="C238" s="195">
        <f>SUM(C239:C270)</f>
        <v>5463818</v>
      </c>
      <c r="D238" s="81"/>
      <c r="E238" s="203">
        <f t="shared" ref="E238:E270" si="6">C238/B238</f>
        <v>1.0090451426080917</v>
      </c>
      <c r="F238" s="81"/>
      <c r="G238" s="81"/>
      <c r="H238" s="81"/>
      <c r="I238" s="81"/>
      <c r="J238" s="81"/>
      <c r="K238" s="81"/>
      <c r="L238" s="81"/>
      <c r="M238" s="81"/>
      <c r="N238" s="81"/>
      <c r="O238" s="81"/>
      <c r="P238" s="81"/>
      <c r="Q238" s="81"/>
      <c r="R238" s="81"/>
      <c r="S238" s="81"/>
      <c r="T238" s="81"/>
      <c r="U238" s="81"/>
      <c r="V238" s="81"/>
      <c r="W238" s="81"/>
      <c r="X238" s="81"/>
    </row>
    <row r="239" spans="1:24" ht="15.75">
      <c r="A239" s="169" t="s">
        <v>132</v>
      </c>
      <c r="B239" s="197">
        <v>223788</v>
      </c>
      <c r="C239" s="200">
        <v>221449</v>
      </c>
      <c r="D239" s="192"/>
      <c r="E239" s="203">
        <f t="shared" si="6"/>
        <v>0.98954814377893363</v>
      </c>
      <c r="F239" s="192"/>
      <c r="G239" s="192"/>
      <c r="H239" s="192"/>
      <c r="I239" s="192"/>
      <c r="J239" s="192"/>
      <c r="K239" s="192"/>
      <c r="L239" s="192"/>
      <c r="M239" s="192"/>
      <c r="N239" s="192"/>
      <c r="O239" s="192"/>
      <c r="P239" s="192"/>
      <c r="Q239" s="192"/>
      <c r="R239" s="192"/>
      <c r="S239" s="192"/>
      <c r="T239" s="192"/>
      <c r="U239" s="192"/>
      <c r="V239" s="192"/>
      <c r="W239" s="192"/>
      <c r="X239" s="53"/>
    </row>
    <row r="240" spans="1:24">
      <c r="A240" s="169" t="s">
        <v>142</v>
      </c>
      <c r="B240" s="198">
        <v>260559</v>
      </c>
      <c r="C240" s="201">
        <v>260379</v>
      </c>
      <c r="D240" s="81"/>
      <c r="E240" s="203">
        <f t="shared" si="6"/>
        <v>0.9993091775759041</v>
      </c>
      <c r="F240" s="81"/>
      <c r="G240" s="81"/>
      <c r="H240" s="81"/>
      <c r="I240" s="81"/>
      <c r="J240" s="81" t="s">
        <v>117</v>
      </c>
      <c r="K240" s="81" t="s">
        <v>124</v>
      </c>
      <c r="L240" s="81"/>
      <c r="M240" s="81"/>
      <c r="N240" s="81"/>
      <c r="O240" s="81"/>
      <c r="P240" s="81"/>
      <c r="Q240" s="81"/>
      <c r="R240" s="81"/>
      <c r="S240" s="81"/>
      <c r="T240" s="81"/>
      <c r="U240" s="81"/>
      <c r="V240" s="81"/>
      <c r="W240" s="81"/>
      <c r="X240" s="81"/>
    </row>
    <row r="241" spans="1:24">
      <c r="A241" s="169" t="s">
        <v>144</v>
      </c>
      <c r="B241" s="199">
        <v>116920</v>
      </c>
      <c r="C241" s="202">
        <v>117134</v>
      </c>
      <c r="D241" s="74"/>
      <c r="E241" s="203">
        <f t="shared" si="6"/>
        <v>1.0018303113239821</v>
      </c>
      <c r="F241" s="73">
        <v>1</v>
      </c>
      <c r="G241" s="73"/>
      <c r="H241" s="73"/>
      <c r="I241" s="81"/>
      <c r="J241" s="205"/>
      <c r="K241" s="205"/>
      <c r="L241" s="73"/>
      <c r="M241" s="73"/>
      <c r="N241" s="73"/>
      <c r="O241" s="73"/>
      <c r="P241" s="73"/>
      <c r="Q241" s="73"/>
      <c r="R241" s="73"/>
      <c r="S241" s="73"/>
      <c r="T241" s="73"/>
      <c r="U241" s="73"/>
      <c r="V241" s="73"/>
      <c r="W241" s="73"/>
      <c r="X241" s="79"/>
    </row>
    <row r="242" spans="1:24">
      <c r="A242" s="169" t="s">
        <v>148</v>
      </c>
      <c r="B242" s="199">
        <v>87234</v>
      </c>
      <c r="C242" s="202">
        <v>87726</v>
      </c>
      <c r="D242" s="73"/>
      <c r="E242" s="203">
        <f t="shared" si="6"/>
        <v>1.0056400027512209</v>
      </c>
      <c r="F242" s="74"/>
      <c r="G242" s="74"/>
      <c r="H242" s="74"/>
      <c r="I242" s="169" t="s">
        <v>129</v>
      </c>
      <c r="J242" s="205">
        <v>3.48462468107964E-2</v>
      </c>
      <c r="K242" s="205">
        <v>3.0809163751269519E-2</v>
      </c>
      <c r="L242" s="74"/>
      <c r="M242" s="74"/>
      <c r="N242" s="74"/>
      <c r="O242" s="74"/>
      <c r="P242" s="74"/>
      <c r="Q242" s="74"/>
      <c r="R242" s="74"/>
      <c r="S242" s="74"/>
      <c r="T242" s="74"/>
      <c r="U242" s="74"/>
      <c r="V242" s="74"/>
      <c r="W242" s="74"/>
      <c r="X242" s="73"/>
    </row>
    <row r="243" spans="1:24">
      <c r="A243" s="169" t="s">
        <v>127</v>
      </c>
      <c r="B243" s="196">
        <v>499318</v>
      </c>
      <c r="C243" s="172">
        <v>510450</v>
      </c>
      <c r="D243" s="68"/>
      <c r="E243" s="203">
        <f t="shared" si="6"/>
        <v>1.0222944095746598</v>
      </c>
      <c r="F243" s="68"/>
      <c r="G243" s="68"/>
      <c r="H243" s="68"/>
      <c r="I243" s="169" t="s">
        <v>125</v>
      </c>
      <c r="J243" s="205">
        <v>2.2343403146414476E-2</v>
      </c>
      <c r="K243" s="205">
        <v>1.5560640732265485E-2</v>
      </c>
      <c r="L243" s="68"/>
      <c r="M243" s="68" t="s">
        <v>129</v>
      </c>
      <c r="N243" s="212">
        <v>3.48462468107964E-2</v>
      </c>
      <c r="O243" s="212">
        <v>3.0809163751269519E-2</v>
      </c>
      <c r="P243" s="68"/>
      <c r="Q243" s="68"/>
      <c r="R243" s="68"/>
      <c r="S243" s="68"/>
      <c r="T243" s="68"/>
      <c r="U243" s="68"/>
      <c r="V243" s="68"/>
      <c r="W243" s="68"/>
      <c r="X243" s="68"/>
    </row>
    <row r="244" spans="1:24">
      <c r="A244" s="169" t="s">
        <v>153</v>
      </c>
      <c r="B244" s="196">
        <v>52653</v>
      </c>
      <c r="C244" s="172">
        <v>52897</v>
      </c>
      <c r="D244" s="68"/>
      <c r="E244" s="203">
        <f t="shared" si="6"/>
        <v>1.0046341139156363</v>
      </c>
      <c r="F244" s="68"/>
      <c r="G244" s="68"/>
      <c r="H244" s="68"/>
      <c r="I244" s="169" t="s">
        <v>127</v>
      </c>
      <c r="J244" s="205">
        <v>2.2294409574659779E-2</v>
      </c>
      <c r="K244" s="205">
        <v>2.233964942721367E-2</v>
      </c>
      <c r="L244" s="68"/>
      <c r="M244" s="68" t="s">
        <v>125</v>
      </c>
      <c r="N244" s="212">
        <v>2.2343403146414476E-2</v>
      </c>
      <c r="O244" s="212">
        <v>1.5560640732265485E-2</v>
      </c>
      <c r="P244" s="68"/>
      <c r="Q244" s="68"/>
      <c r="R244" s="68"/>
      <c r="S244" s="68"/>
      <c r="T244" s="68"/>
      <c r="U244" s="68"/>
      <c r="V244" s="68"/>
      <c r="W244" s="68"/>
      <c r="X244" s="68"/>
    </row>
    <row r="245" spans="1:24">
      <c r="A245" s="169" t="s">
        <v>147</v>
      </c>
      <c r="B245" s="196">
        <v>149967</v>
      </c>
      <c r="C245" s="172">
        <v>149769</v>
      </c>
      <c r="D245" s="68"/>
      <c r="E245" s="203">
        <f t="shared" si="6"/>
        <v>0.99867970953609797</v>
      </c>
      <c r="F245" s="68"/>
      <c r="G245" s="68"/>
      <c r="H245" s="68"/>
      <c r="I245" s="169" t="s">
        <v>133</v>
      </c>
      <c r="J245" s="205">
        <v>2.0008300597450068E-2</v>
      </c>
      <c r="K245" s="205">
        <v>1.6332020366990108E-2</v>
      </c>
      <c r="L245" s="68"/>
      <c r="M245" s="68" t="s">
        <v>127</v>
      </c>
      <c r="N245" s="212">
        <v>2.2294409574659779E-2</v>
      </c>
      <c r="O245" s="212">
        <v>2.233964942721367E-2</v>
      </c>
      <c r="P245" s="68"/>
      <c r="Q245" s="68"/>
      <c r="R245" s="68"/>
      <c r="S245" s="68"/>
      <c r="T245" s="68"/>
      <c r="U245" s="68"/>
      <c r="V245" s="68"/>
      <c r="W245" s="68"/>
      <c r="X245" s="68"/>
    </row>
    <row r="246" spans="1:24">
      <c r="A246" s="169" t="s">
        <v>145</v>
      </c>
      <c r="B246" s="196">
        <v>150117</v>
      </c>
      <c r="C246" s="172">
        <v>150176</v>
      </c>
      <c r="D246" s="68"/>
      <c r="E246" s="203">
        <f t="shared" si="6"/>
        <v>1.0003930267724508</v>
      </c>
      <c r="F246" s="68"/>
      <c r="G246" s="68"/>
      <c r="H246" s="68"/>
      <c r="I246" s="169" t="s">
        <v>140</v>
      </c>
      <c r="J246" s="205">
        <v>1.9555113233316712E-2</v>
      </c>
      <c r="K246" s="205">
        <v>1.4497388338130301E-2</v>
      </c>
      <c r="L246" s="68"/>
      <c r="M246" s="68" t="s">
        <v>133</v>
      </c>
      <c r="N246" s="212">
        <v>2.0008300597450068E-2</v>
      </c>
      <c r="O246" s="212">
        <v>1.6332020366990108E-2</v>
      </c>
      <c r="P246" s="68"/>
      <c r="Q246" s="68"/>
      <c r="R246" s="68"/>
      <c r="S246" s="68"/>
      <c r="T246" s="68"/>
      <c r="U246" s="68"/>
      <c r="V246" s="68"/>
      <c r="W246" s="68"/>
      <c r="X246" s="68"/>
    </row>
    <row r="247" spans="1:24">
      <c r="A247" s="169" t="s">
        <v>146</v>
      </c>
      <c r="B247" s="196">
        <v>122912</v>
      </c>
      <c r="C247" s="172">
        <v>122797</v>
      </c>
      <c r="D247" s="68"/>
      <c r="E247" s="203">
        <f t="shared" si="6"/>
        <v>0.99906437125748504</v>
      </c>
      <c r="F247" s="68"/>
      <c r="G247" s="68"/>
      <c r="H247" s="68"/>
      <c r="I247" s="169" t="s">
        <v>143</v>
      </c>
      <c r="J247" s="205">
        <v>1.9095779366073762E-2</v>
      </c>
      <c r="K247" s="205">
        <v>1.8436925878355215E-2</v>
      </c>
      <c r="L247" s="68"/>
      <c r="M247" s="68" t="s">
        <v>140</v>
      </c>
      <c r="N247" s="212">
        <v>1.9555113233316712E-2</v>
      </c>
      <c r="O247" s="212">
        <v>1.4497388338130301E-2</v>
      </c>
      <c r="P247" s="68"/>
      <c r="Q247" s="68"/>
      <c r="R247" s="68"/>
      <c r="S247" s="68"/>
      <c r="T247" s="68"/>
      <c r="U247" s="68"/>
      <c r="V247" s="68"/>
      <c r="W247" s="68"/>
      <c r="X247" s="68"/>
    </row>
    <row r="248" spans="1:24">
      <c r="A248" s="169" t="s">
        <v>152</v>
      </c>
      <c r="B248" s="196">
        <v>110577</v>
      </c>
      <c r="C248" s="172">
        <v>111452</v>
      </c>
      <c r="D248" s="68"/>
      <c r="E248" s="203">
        <f t="shared" si="6"/>
        <v>1.0079130379735388</v>
      </c>
      <c r="F248" s="68"/>
      <c r="G248" s="68"/>
      <c r="H248" s="68"/>
      <c r="I248" s="169" t="s">
        <v>138</v>
      </c>
      <c r="J248" s="205">
        <v>1.5802903748969088E-2</v>
      </c>
      <c r="K248" s="205">
        <v>1.1158607672236753E-2</v>
      </c>
      <c r="L248" s="68"/>
      <c r="M248" s="68" t="s">
        <v>143</v>
      </c>
      <c r="N248" s="212">
        <v>1.9095779366073762E-2</v>
      </c>
      <c r="O248" s="212">
        <v>1.8436925878355215E-2</v>
      </c>
      <c r="P248" s="68"/>
      <c r="Q248" s="68"/>
      <c r="R248" s="68"/>
      <c r="S248" s="68"/>
      <c r="T248" s="68"/>
      <c r="U248" s="68"/>
      <c r="V248" s="68"/>
      <c r="W248" s="68"/>
      <c r="X248" s="68"/>
    </row>
    <row r="249" spans="1:24">
      <c r="A249" s="169" t="s">
        <v>133</v>
      </c>
      <c r="B249" s="196">
        <v>103607</v>
      </c>
      <c r="C249" s="172">
        <v>105680</v>
      </c>
      <c r="D249" s="68"/>
      <c r="E249" s="203">
        <f t="shared" si="6"/>
        <v>1.0200083005974501</v>
      </c>
      <c r="F249" s="68"/>
      <c r="G249" s="68"/>
      <c r="H249" s="68"/>
      <c r="I249" s="169" t="s">
        <v>136</v>
      </c>
      <c r="J249" s="205">
        <v>1.2293676407221454E-2</v>
      </c>
      <c r="K249" s="205">
        <v>6.461189208067708E-3</v>
      </c>
      <c r="L249" s="68"/>
      <c r="M249" s="68" t="s">
        <v>138</v>
      </c>
      <c r="N249" s="212">
        <v>1.5802903748969088E-2</v>
      </c>
      <c r="O249" s="212">
        <v>1.1158607672236753E-2</v>
      </c>
      <c r="P249" s="68"/>
      <c r="Q249" s="68"/>
      <c r="R249" s="68"/>
      <c r="S249" s="68"/>
      <c r="T249" s="68"/>
      <c r="U249" s="68"/>
      <c r="V249" s="68"/>
      <c r="W249" s="68"/>
      <c r="X249" s="68"/>
    </row>
    <row r="250" spans="1:24">
      <c r="A250" s="169" t="s">
        <v>140</v>
      </c>
      <c r="B250" s="196">
        <v>94451</v>
      </c>
      <c r="C250" s="172">
        <v>96298</v>
      </c>
      <c r="D250" s="68"/>
      <c r="E250" s="203">
        <f t="shared" si="6"/>
        <v>1.0195551132333167</v>
      </c>
      <c r="F250" s="68"/>
      <c r="G250" s="68"/>
      <c r="H250" s="68"/>
      <c r="I250" s="169" t="s">
        <v>139</v>
      </c>
      <c r="J250" s="205">
        <v>1.1424240881815706E-2</v>
      </c>
      <c r="K250" s="205">
        <v>1.0572386744728046E-2</v>
      </c>
      <c r="L250" s="68"/>
      <c r="M250" s="68" t="s">
        <v>136</v>
      </c>
      <c r="N250" s="212">
        <v>1.2293676407221454E-2</v>
      </c>
      <c r="O250" s="212">
        <v>6.461189208067708E-3</v>
      </c>
      <c r="P250" s="68"/>
      <c r="Q250" s="68"/>
      <c r="R250" s="68"/>
      <c r="S250" s="68"/>
      <c r="T250" s="68"/>
      <c r="U250" s="68"/>
      <c r="V250" s="68"/>
      <c r="W250" s="68"/>
      <c r="X250" s="68"/>
    </row>
    <row r="251" spans="1:24">
      <c r="A251" s="169" t="s">
        <v>137</v>
      </c>
      <c r="B251" s="196">
        <v>158934</v>
      </c>
      <c r="C251" s="172">
        <v>160680</v>
      </c>
      <c r="D251" s="68"/>
      <c r="E251" s="203">
        <f t="shared" si="6"/>
        <v>1.0109856921741101</v>
      </c>
      <c r="F251" s="68"/>
      <c r="G251" s="68"/>
      <c r="H251" s="68"/>
      <c r="I251" s="169" t="s">
        <v>137</v>
      </c>
      <c r="J251" s="205">
        <v>1.0985692174110051E-2</v>
      </c>
      <c r="K251" s="205">
        <v>6.02334044422137E-3</v>
      </c>
      <c r="L251" s="68"/>
      <c r="M251" s="68" t="s">
        <v>139</v>
      </c>
      <c r="N251" s="212">
        <v>1.1424240881815706E-2</v>
      </c>
      <c r="O251" s="212">
        <v>1.0572386744728046E-2</v>
      </c>
      <c r="P251" s="68"/>
      <c r="Q251" s="68"/>
      <c r="R251" s="68"/>
      <c r="S251" s="68"/>
      <c r="T251" s="68"/>
      <c r="U251" s="68"/>
      <c r="V251" s="68"/>
      <c r="W251" s="68"/>
      <c r="X251" s="68"/>
    </row>
    <row r="252" spans="1:24">
      <c r="A252" s="169" t="s">
        <v>141</v>
      </c>
      <c r="B252" s="196">
        <v>372025</v>
      </c>
      <c r="C252" s="172">
        <v>374516</v>
      </c>
      <c r="D252" s="68"/>
      <c r="E252" s="203">
        <f t="shared" si="6"/>
        <v>1.0066957865734829</v>
      </c>
      <c r="F252" s="68"/>
      <c r="G252" s="68"/>
      <c r="H252" s="68"/>
      <c r="I252" s="169" t="s">
        <v>131</v>
      </c>
      <c r="J252" s="205">
        <v>9.7366769803319819E-3</v>
      </c>
      <c r="K252" s="205">
        <v>6.1866666666665626E-3</v>
      </c>
      <c r="L252" s="68"/>
      <c r="M252" s="68" t="s">
        <v>137</v>
      </c>
      <c r="N252" s="212">
        <v>1.0985692174110051E-2</v>
      </c>
      <c r="O252" s="212">
        <v>6.02334044422137E-3</v>
      </c>
      <c r="P252" s="68"/>
      <c r="Q252" s="68"/>
      <c r="R252" s="68"/>
      <c r="S252" s="68"/>
      <c r="T252" s="68"/>
      <c r="U252" s="68"/>
      <c r="V252" s="68"/>
      <c r="W252" s="68"/>
      <c r="X252" s="68"/>
    </row>
    <row r="253" spans="1:24">
      <c r="A253" s="169" t="s">
        <v>143</v>
      </c>
      <c r="B253" s="196">
        <v>625688</v>
      </c>
      <c r="C253" s="172">
        <v>637636</v>
      </c>
      <c r="D253" s="68"/>
      <c r="E253" s="203">
        <f t="shared" si="6"/>
        <v>1.0190957793660738</v>
      </c>
      <c r="F253" s="68"/>
      <c r="G253" s="68"/>
      <c r="H253" s="68"/>
      <c r="I253" s="169" t="s">
        <v>130</v>
      </c>
      <c r="J253" s="205">
        <v>9.6763520220402022E-3</v>
      </c>
      <c r="K253" s="205">
        <v>4.0483143084681927E-3</v>
      </c>
      <c r="L253" s="68"/>
      <c r="M253" s="68" t="s">
        <v>131</v>
      </c>
      <c r="N253" s="212">
        <v>9.7366769803319819E-3</v>
      </c>
      <c r="O253" s="212">
        <v>6.1866666666665626E-3</v>
      </c>
      <c r="P253" s="68"/>
      <c r="Q253" s="68"/>
      <c r="R253" s="68"/>
      <c r="S253" s="68"/>
      <c r="T253" s="68"/>
      <c r="U253" s="68"/>
      <c r="V253" s="68"/>
      <c r="W253" s="68"/>
      <c r="X253" s="68"/>
    </row>
    <row r="254" spans="1:24">
      <c r="A254" s="169" t="s">
        <v>134</v>
      </c>
      <c r="B254" s="196">
        <v>230992</v>
      </c>
      <c r="C254" s="172">
        <v>232957</v>
      </c>
      <c r="D254" s="68"/>
      <c r="E254" s="203">
        <f t="shared" si="6"/>
        <v>1.0085067881138741</v>
      </c>
      <c r="F254" s="68"/>
      <c r="G254" s="68"/>
      <c r="H254" s="68"/>
      <c r="I254" s="169" t="s">
        <v>151</v>
      </c>
      <c r="J254" s="205">
        <v>8.5768047475771603E-3</v>
      </c>
      <c r="K254" s="205">
        <v>6.0548722800377597E-3</v>
      </c>
      <c r="L254" s="68"/>
      <c r="M254" s="68" t="s">
        <v>130</v>
      </c>
      <c r="N254" s="212">
        <v>9.6763520220402022E-3</v>
      </c>
      <c r="O254" s="212">
        <v>4.0483143084681927E-3</v>
      </c>
      <c r="P254" s="68"/>
      <c r="Q254" s="68"/>
      <c r="R254" s="68"/>
      <c r="S254" s="68"/>
      <c r="T254" s="68"/>
      <c r="U254" s="68"/>
      <c r="V254" s="68"/>
      <c r="W254" s="68"/>
      <c r="X254" s="68"/>
    </row>
    <row r="255" spans="1:24">
      <c r="A255" s="169" t="s">
        <v>155</v>
      </c>
      <c r="B255" s="196">
        <v>80329</v>
      </c>
      <c r="C255" s="172">
        <v>79512</v>
      </c>
      <c r="D255" s="68"/>
      <c r="E255" s="203">
        <f t="shared" si="6"/>
        <v>0.98982932689315195</v>
      </c>
      <c r="F255" s="68"/>
      <c r="G255" s="68"/>
      <c r="H255" s="68"/>
      <c r="I255" s="169" t="s">
        <v>134</v>
      </c>
      <c r="J255" s="205">
        <v>8.5067881138740642E-3</v>
      </c>
      <c r="K255" s="205">
        <v>3.2798057673466552E-3</v>
      </c>
      <c r="L255" s="68"/>
      <c r="M255" s="68" t="s">
        <v>151</v>
      </c>
      <c r="N255" s="212">
        <v>8.5768047475771603E-3</v>
      </c>
      <c r="O255" s="212">
        <v>6.0548722800377597E-3</v>
      </c>
      <c r="P255" s="68"/>
      <c r="Q255" s="68"/>
      <c r="R255" s="68"/>
      <c r="S255" s="68"/>
      <c r="T255" s="68"/>
      <c r="U255" s="68"/>
      <c r="V255" s="68"/>
      <c r="W255" s="68"/>
      <c r="X255" s="147"/>
    </row>
    <row r="256" spans="1:24">
      <c r="A256" s="169" t="s">
        <v>129</v>
      </c>
      <c r="B256" s="196">
        <v>89364</v>
      </c>
      <c r="C256" s="172">
        <v>92478</v>
      </c>
      <c r="D256" s="68"/>
      <c r="E256" s="203">
        <f t="shared" si="6"/>
        <v>1.0348462468107964</v>
      </c>
      <c r="F256" s="68"/>
      <c r="G256" s="68"/>
      <c r="H256" s="68"/>
      <c r="I256" s="169" t="s">
        <v>152</v>
      </c>
      <c r="J256" s="205">
        <v>7.9130379735388168E-3</v>
      </c>
      <c r="K256" s="205">
        <v>7.3461037753395075E-3</v>
      </c>
      <c r="L256" s="68"/>
      <c r="M256" s="68" t="s">
        <v>134</v>
      </c>
      <c r="N256" s="212">
        <v>8.5067881138740642E-3</v>
      </c>
      <c r="O256" s="212">
        <v>3.2798057673466552E-3</v>
      </c>
      <c r="P256" s="68"/>
      <c r="Q256" s="68"/>
      <c r="R256" s="68"/>
      <c r="S256" s="68"/>
      <c r="T256" s="68"/>
      <c r="U256" s="68"/>
      <c r="V256" s="68"/>
      <c r="W256" s="68"/>
      <c r="X256" s="147"/>
    </row>
    <row r="257" spans="1:24">
      <c r="A257" s="169" t="s">
        <v>126</v>
      </c>
      <c r="B257" s="196">
        <v>91776</v>
      </c>
      <c r="C257" s="172">
        <v>92387</v>
      </c>
      <c r="D257" s="68"/>
      <c r="E257" s="203">
        <f t="shared" si="6"/>
        <v>1.0066575139470013</v>
      </c>
      <c r="F257" s="68"/>
      <c r="G257" s="68"/>
      <c r="H257" s="68"/>
      <c r="I257" s="169" t="s">
        <v>141</v>
      </c>
      <c r="J257" s="205">
        <v>6.6957865734829092E-3</v>
      </c>
      <c r="K257" s="205">
        <v>4.266465044689971E-3</v>
      </c>
      <c r="L257" s="68"/>
      <c r="M257" s="68" t="s">
        <v>152</v>
      </c>
      <c r="N257" s="212">
        <v>7.9130379735388168E-3</v>
      </c>
      <c r="O257" s="212">
        <v>7.3461037753395075E-3</v>
      </c>
      <c r="P257" s="68"/>
      <c r="Q257" s="68"/>
      <c r="R257" s="68"/>
      <c r="S257" s="68"/>
      <c r="T257" s="68"/>
      <c r="U257" s="68"/>
      <c r="V257" s="68"/>
      <c r="W257" s="68"/>
      <c r="X257" s="147"/>
    </row>
    <row r="258" spans="1:24">
      <c r="A258" s="169" t="s">
        <v>128</v>
      </c>
      <c r="B258" s="196">
        <v>26086</v>
      </c>
      <c r="C258" s="172">
        <v>26142</v>
      </c>
      <c r="D258" s="68"/>
      <c r="E258" s="203">
        <f t="shared" si="6"/>
        <v>1.0021467453806641</v>
      </c>
      <c r="F258" s="68"/>
      <c r="G258" s="68"/>
      <c r="H258" s="68"/>
      <c r="I258" s="169" t="s">
        <v>126</v>
      </c>
      <c r="J258" s="205">
        <v>6.6575139470013145E-3</v>
      </c>
      <c r="K258" s="205">
        <v>-5.7249921931924463E-3</v>
      </c>
      <c r="L258" s="68"/>
      <c r="M258" s="68" t="s">
        <v>141</v>
      </c>
      <c r="N258" s="212">
        <v>6.6957865734829092E-3</v>
      </c>
      <c r="O258" s="212">
        <v>4.266465044689971E-3</v>
      </c>
      <c r="P258" s="68"/>
      <c r="Q258" s="68"/>
      <c r="R258" s="68"/>
      <c r="S258" s="68"/>
      <c r="T258" s="68"/>
      <c r="U258" s="68"/>
      <c r="V258" s="68"/>
      <c r="W258" s="68"/>
      <c r="X258" s="147"/>
    </row>
    <row r="259" spans="1:24">
      <c r="A259" s="169" t="s">
        <v>154</v>
      </c>
      <c r="B259" s="196">
        <v>138729</v>
      </c>
      <c r="C259" s="172">
        <v>138592</v>
      </c>
      <c r="D259" s="68"/>
      <c r="E259" s="203">
        <f t="shared" si="6"/>
        <v>0.99901246314757552</v>
      </c>
      <c r="F259" s="68"/>
      <c r="G259" s="68"/>
      <c r="H259" s="68"/>
      <c r="I259" s="169" t="s">
        <v>150</v>
      </c>
      <c r="J259" s="205">
        <v>5.6556310030608792E-3</v>
      </c>
      <c r="K259" s="205">
        <v>7.1130079132220025E-4</v>
      </c>
      <c r="L259" s="68"/>
      <c r="M259" s="68" t="s">
        <v>126</v>
      </c>
      <c r="N259" s="212">
        <v>6.6575139470013145E-3</v>
      </c>
      <c r="O259" s="212">
        <v>-5.7249921931924463E-3</v>
      </c>
      <c r="P259" s="68"/>
      <c r="Q259" s="68"/>
      <c r="R259" s="68"/>
      <c r="S259" s="68"/>
      <c r="T259" s="68"/>
      <c r="U259" s="68"/>
      <c r="V259" s="68"/>
      <c r="W259" s="68"/>
      <c r="X259" s="147"/>
    </row>
    <row r="260" spans="1:24">
      <c r="A260" s="169" t="s">
        <v>149</v>
      </c>
      <c r="B260" s="196">
        <v>342595</v>
      </c>
      <c r="C260" s="172">
        <v>344384</v>
      </c>
      <c r="D260" s="68"/>
      <c r="E260" s="203">
        <f t="shared" si="6"/>
        <v>1.0052219092514485</v>
      </c>
      <c r="F260" s="68"/>
      <c r="G260" s="68"/>
      <c r="H260" s="68"/>
      <c r="I260" s="169" t="s">
        <v>148</v>
      </c>
      <c r="J260" s="205">
        <v>5.6400027512208961E-3</v>
      </c>
      <c r="K260" s="205">
        <v>-9.9850797658670443E-3</v>
      </c>
      <c r="L260" s="68"/>
      <c r="M260" s="68" t="s">
        <v>150</v>
      </c>
      <c r="N260" s="212">
        <v>5.6556310030608792E-3</v>
      </c>
      <c r="O260" s="212">
        <v>7.1130079132220025E-4</v>
      </c>
      <c r="P260" s="68"/>
      <c r="Q260" s="68"/>
      <c r="R260" s="68"/>
      <c r="S260" s="68"/>
      <c r="T260" s="68"/>
      <c r="U260" s="68"/>
      <c r="V260" s="68"/>
      <c r="W260" s="68"/>
      <c r="X260" s="147"/>
    </row>
    <row r="261" spans="1:24">
      <c r="A261" s="169" t="s">
        <v>125</v>
      </c>
      <c r="B261" s="196">
        <v>20722</v>
      </c>
      <c r="C261" s="172">
        <v>21185</v>
      </c>
      <c r="D261" s="68"/>
      <c r="E261" s="203">
        <f t="shared" si="6"/>
        <v>1.0223434031464145</v>
      </c>
      <c r="F261" s="68"/>
      <c r="G261" s="68"/>
      <c r="H261" s="68"/>
      <c r="I261" s="169" t="s">
        <v>149</v>
      </c>
      <c r="J261" s="205">
        <v>5.2219092514484977E-3</v>
      </c>
      <c r="K261" s="205">
        <v>2.3277055894399545E-3</v>
      </c>
      <c r="L261" s="68"/>
      <c r="M261" s="68" t="s">
        <v>148</v>
      </c>
      <c r="N261" s="212">
        <v>5.6400027512208961E-3</v>
      </c>
      <c r="O261" s="212">
        <v>-9.9850797658670443E-3</v>
      </c>
      <c r="P261" s="68"/>
      <c r="Q261" s="68"/>
      <c r="R261" s="68"/>
      <c r="S261" s="68"/>
      <c r="T261" s="68"/>
      <c r="U261" s="68"/>
      <c r="V261" s="68"/>
      <c r="W261" s="68"/>
      <c r="X261" s="147"/>
    </row>
    <row r="262" spans="1:24">
      <c r="A262" s="169" t="s">
        <v>130</v>
      </c>
      <c r="B262" s="196">
        <v>148093</v>
      </c>
      <c r="C262" s="172">
        <v>149526</v>
      </c>
      <c r="D262" s="68"/>
      <c r="E262" s="203">
        <f t="shared" si="6"/>
        <v>1.0096763520220402</v>
      </c>
      <c r="F262" s="68"/>
      <c r="G262" s="68"/>
      <c r="H262" s="68"/>
      <c r="I262" s="169" t="s">
        <v>153</v>
      </c>
      <c r="J262" s="205">
        <v>4.6341139156362843E-3</v>
      </c>
      <c r="K262" s="205">
        <v>9.7370983446931625E-4</v>
      </c>
      <c r="L262" s="68"/>
      <c r="M262" s="68" t="s">
        <v>149</v>
      </c>
      <c r="N262" s="212">
        <v>5.2219092514484977E-3</v>
      </c>
      <c r="O262" s="212">
        <v>2.3277055894399545E-3</v>
      </c>
      <c r="P262" s="68"/>
      <c r="Q262" s="68"/>
      <c r="R262" s="68"/>
      <c r="S262" s="68"/>
      <c r="T262" s="68"/>
      <c r="U262" s="68"/>
      <c r="V262" s="68"/>
      <c r="W262" s="68"/>
      <c r="X262" s="147"/>
    </row>
    <row r="263" spans="1:24">
      <c r="A263" s="169" t="s">
        <v>139</v>
      </c>
      <c r="B263" s="196">
        <v>176817</v>
      </c>
      <c r="C263" s="172">
        <v>178837</v>
      </c>
      <c r="D263" s="68"/>
      <c r="E263" s="203">
        <f t="shared" si="6"/>
        <v>1.0114242408818157</v>
      </c>
      <c r="F263" s="68"/>
      <c r="G263" s="68"/>
      <c r="H263" s="68"/>
      <c r="I263" s="169" t="s">
        <v>128</v>
      </c>
      <c r="J263" s="205">
        <v>2.1467453806640613E-3</v>
      </c>
      <c r="K263" s="205">
        <v>-2.6022304832713505E-3</v>
      </c>
      <c r="L263" s="68"/>
      <c r="M263" s="68" t="s">
        <v>153</v>
      </c>
      <c r="N263" s="212">
        <v>4.6341139156362843E-3</v>
      </c>
      <c r="O263" s="212">
        <v>9.7370983446931625E-4</v>
      </c>
      <c r="P263" s="68"/>
      <c r="Q263" s="68"/>
      <c r="R263" s="68"/>
      <c r="S263" s="68"/>
      <c r="T263" s="68"/>
      <c r="U263" s="68"/>
      <c r="V263" s="68"/>
      <c r="W263" s="68"/>
      <c r="X263" s="147"/>
    </row>
    <row r="264" spans="1:24">
      <c r="A264" s="169" t="s">
        <v>136</v>
      </c>
      <c r="B264" s="196">
        <v>113717</v>
      </c>
      <c r="C264" s="172">
        <v>115115</v>
      </c>
      <c r="D264" s="68"/>
      <c r="E264" s="203">
        <f t="shared" si="6"/>
        <v>1.0122936764072215</v>
      </c>
      <c r="F264" s="68"/>
      <c r="G264" s="68"/>
      <c r="H264" s="68"/>
      <c r="I264" s="169" t="s">
        <v>144</v>
      </c>
      <c r="J264" s="205">
        <v>1.8303113239821478E-3</v>
      </c>
      <c r="K264" s="205">
        <v>-4.1194644696189719E-3</v>
      </c>
      <c r="L264" s="68"/>
      <c r="M264" s="68" t="s">
        <v>128</v>
      </c>
      <c r="N264" s="212">
        <v>2.1467453806640613E-3</v>
      </c>
      <c r="O264" s="212">
        <v>-2.6022304832713505E-3</v>
      </c>
      <c r="P264" s="68"/>
      <c r="Q264" s="68"/>
      <c r="R264" s="68"/>
      <c r="S264" s="68"/>
      <c r="T264" s="68"/>
      <c r="U264" s="68"/>
      <c r="V264" s="68"/>
      <c r="W264" s="68"/>
      <c r="X264" s="147"/>
    </row>
    <row r="265" spans="1:24">
      <c r="A265" s="169" t="s">
        <v>135</v>
      </c>
      <c r="B265" s="196">
        <v>22554</v>
      </c>
      <c r="C265" s="172">
        <v>22354</v>
      </c>
      <c r="D265" s="68"/>
      <c r="E265" s="203">
        <f t="shared" si="6"/>
        <v>0.99113239336703018</v>
      </c>
      <c r="F265" s="68"/>
      <c r="G265" s="68"/>
      <c r="H265" s="68"/>
      <c r="I265" s="169" t="s">
        <v>145</v>
      </c>
      <c r="J265" s="205">
        <v>3.9302677245078854E-4</v>
      </c>
      <c r="K265" s="205">
        <v>3.2373372900789121E-3</v>
      </c>
      <c r="L265" s="68"/>
      <c r="M265" s="68" t="s">
        <v>144</v>
      </c>
      <c r="N265" s="212">
        <v>1.8303113239821478E-3</v>
      </c>
      <c r="O265" s="212">
        <v>-4.1194644696189719E-3</v>
      </c>
      <c r="P265" s="68"/>
      <c r="Q265" s="68"/>
      <c r="R265" s="68"/>
      <c r="S265" s="68"/>
      <c r="T265" s="68"/>
      <c r="U265" s="68"/>
      <c r="V265" s="68"/>
      <c r="W265" s="68"/>
      <c r="X265" s="147"/>
    </row>
    <row r="266" spans="1:24">
      <c r="A266" s="169" t="s">
        <v>150</v>
      </c>
      <c r="B266" s="196">
        <v>113692</v>
      </c>
      <c r="C266" s="172">
        <v>114335</v>
      </c>
      <c r="D266" s="68"/>
      <c r="E266" s="203">
        <f t="shared" si="6"/>
        <v>1.0056556310030609</v>
      </c>
      <c r="F266" s="68"/>
      <c r="G266" s="68"/>
      <c r="H266" s="68"/>
      <c r="I266" s="169" t="s">
        <v>142</v>
      </c>
      <c r="J266" s="205">
        <v>-6.9082242409590489E-4</v>
      </c>
      <c r="K266" s="205">
        <v>-2.7461001563751086E-3</v>
      </c>
      <c r="L266" s="68"/>
      <c r="M266" s="68" t="s">
        <v>145</v>
      </c>
      <c r="N266" s="212">
        <v>3.9302677245078854E-4</v>
      </c>
      <c r="O266" s="212">
        <v>3.2373372900789121E-3</v>
      </c>
      <c r="P266" s="68"/>
      <c r="Q266" s="68"/>
      <c r="R266" s="68"/>
      <c r="S266" s="68"/>
      <c r="T266" s="68"/>
      <c r="U266" s="68"/>
      <c r="V266" s="68"/>
      <c r="W266" s="68"/>
      <c r="X266" s="147"/>
    </row>
    <row r="267" spans="1:24">
      <c r="A267" s="169" t="s">
        <v>151</v>
      </c>
      <c r="B267" s="196">
        <v>324713</v>
      </c>
      <c r="C267" s="172">
        <v>327498</v>
      </c>
      <c r="D267" s="68"/>
      <c r="E267" s="203">
        <f t="shared" si="6"/>
        <v>1.0085768047475772</v>
      </c>
      <c r="F267" s="68"/>
      <c r="G267" s="68"/>
      <c r="H267" s="68"/>
      <c r="I267" s="169" t="s">
        <v>146</v>
      </c>
      <c r="J267" s="205">
        <v>-9.3562874251496009E-4</v>
      </c>
      <c r="K267" s="205">
        <v>-2.9459901800327204E-3</v>
      </c>
      <c r="L267" s="68"/>
      <c r="M267" s="68" t="s">
        <v>142</v>
      </c>
      <c r="N267" s="212">
        <v>-6.9082242409590489E-4</v>
      </c>
      <c r="O267" s="212">
        <v>-2.7461001563751086E-3</v>
      </c>
      <c r="P267" s="68"/>
      <c r="Q267" s="68"/>
      <c r="R267" s="68"/>
      <c r="S267" s="68"/>
      <c r="T267" s="68"/>
      <c r="U267" s="68"/>
      <c r="V267" s="68"/>
      <c r="W267" s="68"/>
      <c r="X267" s="147"/>
    </row>
    <row r="268" spans="1:24">
      <c r="A268" s="169" t="s">
        <v>131</v>
      </c>
      <c r="B268" s="196">
        <v>92434</v>
      </c>
      <c r="C268" s="172">
        <v>93334</v>
      </c>
      <c r="D268" s="68"/>
      <c r="E268" s="203">
        <f t="shared" si="6"/>
        <v>1.009736676980332</v>
      </c>
      <c r="F268" s="68"/>
      <c r="G268" s="68"/>
      <c r="H268" s="68"/>
      <c r="I268" s="169" t="s">
        <v>154</v>
      </c>
      <c r="J268" s="205">
        <v>-9.8753685242447542E-4</v>
      </c>
      <c r="K268" s="205">
        <v>-4.4889248657001835E-3</v>
      </c>
      <c r="L268" s="68"/>
      <c r="M268" s="68" t="s">
        <v>146</v>
      </c>
      <c r="N268" s="212">
        <v>-9.3562874251496009E-4</v>
      </c>
      <c r="O268" s="212">
        <v>-2.9459901800327204E-3</v>
      </c>
      <c r="P268" s="68"/>
      <c r="Q268" s="68"/>
      <c r="R268" s="68"/>
      <c r="S268" s="68"/>
      <c r="T268" s="68"/>
      <c r="U268" s="68"/>
      <c r="V268" s="68"/>
      <c r="W268" s="68"/>
      <c r="X268" s="147"/>
    </row>
    <row r="269" spans="1:24">
      <c r="A269" s="169" t="s">
        <v>156</v>
      </c>
      <c r="B269" s="196">
        <v>92814</v>
      </c>
      <c r="C269" s="172">
        <v>92625</v>
      </c>
      <c r="D269" s="68"/>
      <c r="E269" s="203">
        <f t="shared" si="6"/>
        <v>0.99796366927403191</v>
      </c>
      <c r="F269" s="68"/>
      <c r="G269" s="68"/>
      <c r="H269" s="68"/>
      <c r="I269" s="169" t="s">
        <v>147</v>
      </c>
      <c r="J269" s="205">
        <v>-1.3202904639020296E-3</v>
      </c>
      <c r="K269" s="205">
        <v>-4.882289994649569E-3</v>
      </c>
      <c r="L269" s="68"/>
      <c r="M269" s="68" t="s">
        <v>154</v>
      </c>
      <c r="N269" s="212">
        <v>-9.8753685242447542E-4</v>
      </c>
      <c r="O269" s="212">
        <v>-4.4889248657001835E-3</v>
      </c>
      <c r="P269" s="68"/>
      <c r="Q269" s="68"/>
      <c r="R269" s="68"/>
      <c r="S269" s="68"/>
      <c r="T269" s="68"/>
      <c r="U269" s="68"/>
      <c r="V269" s="68"/>
      <c r="W269" s="68"/>
      <c r="X269" s="147"/>
    </row>
    <row r="270" spans="1:24">
      <c r="A270" s="169" t="s">
        <v>138</v>
      </c>
      <c r="B270" s="196">
        <v>180663</v>
      </c>
      <c r="C270" s="172">
        <v>183518</v>
      </c>
      <c r="D270" s="68"/>
      <c r="E270" s="203">
        <f t="shared" si="6"/>
        <v>1.0158029037489691</v>
      </c>
      <c r="F270" s="68"/>
      <c r="G270" s="68"/>
      <c r="H270" s="68"/>
      <c r="I270" s="169" t="s">
        <v>156</v>
      </c>
      <c r="J270" s="205">
        <v>-2.0363307259680941E-3</v>
      </c>
      <c r="K270" s="205">
        <v>-8.1237480525261363E-3</v>
      </c>
      <c r="L270" s="68"/>
      <c r="M270" s="68" t="s">
        <v>147</v>
      </c>
      <c r="N270" s="212">
        <v>-1.3202904639020296E-3</v>
      </c>
      <c r="O270" s="212">
        <v>-4.882289994649569E-3</v>
      </c>
      <c r="P270" s="68"/>
      <c r="Q270" s="68"/>
      <c r="R270" s="68"/>
      <c r="S270" s="68"/>
      <c r="T270" s="68"/>
      <c r="U270" s="68"/>
      <c r="V270" s="68"/>
      <c r="W270" s="68"/>
      <c r="X270" s="147"/>
    </row>
    <row r="271" spans="1:24">
      <c r="A271" s="147"/>
      <c r="B271" s="147"/>
      <c r="C271" s="68"/>
      <c r="D271" s="68"/>
      <c r="E271" s="204"/>
      <c r="F271" s="68"/>
      <c r="G271" s="68"/>
      <c r="H271" s="68"/>
      <c r="I271" s="169" t="s">
        <v>135</v>
      </c>
      <c r="J271" s="205">
        <v>-8.8676066329698155E-3</v>
      </c>
      <c r="K271" s="205">
        <v>-9.0517241379309832E-3</v>
      </c>
      <c r="L271" s="68"/>
      <c r="M271" s="68" t="s">
        <v>156</v>
      </c>
      <c r="N271" s="212">
        <v>-2.0363307259680941E-3</v>
      </c>
      <c r="O271" s="212">
        <v>-8.1237480525261363E-3</v>
      </c>
      <c r="P271" s="68"/>
      <c r="Q271" s="68"/>
      <c r="R271" s="68"/>
      <c r="S271" s="68"/>
      <c r="T271" s="68"/>
      <c r="U271" s="68"/>
      <c r="V271" s="68"/>
      <c r="W271" s="68"/>
      <c r="X271" s="147"/>
    </row>
    <row r="272" spans="1:24">
      <c r="A272" s="147" t="s">
        <v>124</v>
      </c>
      <c r="B272" s="147"/>
      <c r="C272" s="68"/>
      <c r="D272" s="68"/>
      <c r="E272" s="204"/>
      <c r="F272" s="68"/>
      <c r="G272" s="68"/>
      <c r="H272" s="68"/>
      <c r="I272" s="169" t="s">
        <v>155</v>
      </c>
      <c r="J272" s="205">
        <v>-1.0170673106848049E-2</v>
      </c>
      <c r="K272" s="205">
        <v>-1.2758969176351664E-2</v>
      </c>
      <c r="L272" s="68"/>
      <c r="M272" s="68" t="s">
        <v>135</v>
      </c>
      <c r="N272" s="212">
        <v>-8.8676066329698155E-3</v>
      </c>
      <c r="O272" s="212">
        <v>-9.0517241379309832E-3</v>
      </c>
      <c r="P272" s="68"/>
      <c r="Q272" s="68"/>
      <c r="R272" s="68"/>
      <c r="S272" s="68"/>
      <c r="T272" s="68"/>
      <c r="U272" s="68"/>
      <c r="V272" s="68"/>
      <c r="W272" s="68"/>
      <c r="X272" s="147"/>
    </row>
    <row r="273" spans="1:24">
      <c r="A273" s="81" t="s">
        <v>245</v>
      </c>
      <c r="B273" s="195">
        <f>SUM(B274:B305)</f>
        <v>5404700</v>
      </c>
      <c r="C273" s="195">
        <f>SUM(C274:C305)</f>
        <v>5438100</v>
      </c>
      <c r="D273" s="68"/>
      <c r="E273" s="204">
        <f t="shared" ref="E273:E305" si="7">C273/B273</f>
        <v>1.0061798064647436</v>
      </c>
      <c r="F273" s="68"/>
      <c r="G273" s="68"/>
      <c r="H273" s="68"/>
      <c r="I273" s="169" t="s">
        <v>132</v>
      </c>
      <c r="J273" s="205">
        <v>-1.0451856221066369E-2</v>
      </c>
      <c r="K273" s="205">
        <v>-9.9199443090846051E-3</v>
      </c>
      <c r="L273" s="68"/>
      <c r="M273" s="68" t="s">
        <v>155</v>
      </c>
      <c r="N273" s="212">
        <v>-1.0170673106848049E-2</v>
      </c>
      <c r="O273" s="212">
        <v>-1.2758969176351664E-2</v>
      </c>
      <c r="P273" s="68"/>
      <c r="Q273" s="68"/>
      <c r="R273" s="68"/>
      <c r="S273" s="68"/>
      <c r="T273" s="68"/>
      <c r="U273" s="68"/>
      <c r="V273" s="68"/>
      <c r="W273" s="68"/>
      <c r="X273" s="147"/>
    </row>
    <row r="274" spans="1:24" ht="15.75">
      <c r="A274" s="169" t="s">
        <v>132</v>
      </c>
      <c r="B274" s="197">
        <v>229840</v>
      </c>
      <c r="C274" s="200">
        <v>227560</v>
      </c>
      <c r="D274" s="68"/>
      <c r="E274" s="204">
        <f t="shared" si="7"/>
        <v>0.99008005569091539</v>
      </c>
      <c r="F274" s="68"/>
      <c r="G274" s="68"/>
      <c r="H274" s="68"/>
      <c r="I274" s="68"/>
      <c r="J274" s="68"/>
      <c r="K274" s="68"/>
      <c r="L274" s="68"/>
      <c r="M274" s="68" t="s">
        <v>132</v>
      </c>
      <c r="N274" s="212">
        <v>-1.0451856221066369E-2</v>
      </c>
      <c r="O274" s="212">
        <v>-9.9199443090846051E-3</v>
      </c>
      <c r="P274" s="68"/>
      <c r="Q274" s="68"/>
      <c r="R274" s="68"/>
      <c r="S274" s="68"/>
      <c r="T274" s="68"/>
      <c r="U274" s="68"/>
      <c r="V274" s="68"/>
      <c r="W274" s="68"/>
      <c r="X274" s="147"/>
    </row>
    <row r="275" spans="1:24">
      <c r="A275" s="169" t="s">
        <v>142</v>
      </c>
      <c r="B275" s="198">
        <v>262190</v>
      </c>
      <c r="C275" s="201">
        <v>261470</v>
      </c>
      <c r="D275" s="68"/>
      <c r="E275" s="204">
        <f t="shared" si="7"/>
        <v>0.99725389984362489</v>
      </c>
      <c r="F275" s="68"/>
      <c r="G275" s="68"/>
      <c r="H275" s="68"/>
      <c r="I275" s="68"/>
      <c r="J275" s="68"/>
      <c r="K275" s="68"/>
      <c r="L275" s="68"/>
      <c r="M275" s="68"/>
      <c r="N275" s="68"/>
      <c r="O275" s="68"/>
      <c r="P275" s="68"/>
      <c r="Q275" s="68"/>
      <c r="R275" s="68"/>
      <c r="S275" s="68"/>
      <c r="T275" s="68"/>
      <c r="U275" s="68"/>
      <c r="V275" s="68"/>
      <c r="W275" s="68"/>
      <c r="X275" s="68"/>
    </row>
    <row r="276" spans="1:24">
      <c r="A276" s="169" t="s">
        <v>144</v>
      </c>
      <c r="B276" s="199">
        <v>116520</v>
      </c>
      <c r="C276" s="202">
        <v>116040</v>
      </c>
      <c r="D276" s="74"/>
      <c r="E276" s="204">
        <f t="shared" si="7"/>
        <v>0.99588053553038103</v>
      </c>
      <c r="F276" s="73"/>
      <c r="G276" s="73"/>
      <c r="H276" s="73"/>
      <c r="I276" s="73"/>
      <c r="J276" s="73"/>
      <c r="K276" s="73"/>
      <c r="L276" s="73"/>
      <c r="M276" s="73"/>
      <c r="N276" s="73"/>
      <c r="O276" s="73"/>
      <c r="P276" s="73"/>
      <c r="Q276" s="73"/>
      <c r="R276" s="73"/>
      <c r="S276" s="73"/>
      <c r="T276" s="73"/>
      <c r="U276" s="73"/>
      <c r="V276" s="73"/>
      <c r="W276" s="73"/>
      <c r="X276" s="79"/>
    </row>
    <row r="277" spans="1:24">
      <c r="A277" s="169" t="s">
        <v>148</v>
      </c>
      <c r="B277" s="199">
        <v>87130</v>
      </c>
      <c r="C277" s="202">
        <v>86260</v>
      </c>
      <c r="D277" s="73"/>
      <c r="E277" s="204">
        <f t="shared" si="7"/>
        <v>0.99001492023413296</v>
      </c>
      <c r="F277" s="74"/>
      <c r="G277" s="74"/>
      <c r="H277" s="74"/>
      <c r="I277" s="74"/>
      <c r="J277" s="74"/>
      <c r="K277" s="74"/>
      <c r="L277" s="74"/>
      <c r="M277" s="74"/>
      <c r="N277" s="74"/>
      <c r="O277" s="74"/>
      <c r="P277" s="74"/>
      <c r="Q277" s="74"/>
      <c r="R277" s="74"/>
      <c r="S277" s="74"/>
      <c r="T277" s="74"/>
      <c r="U277" s="74"/>
      <c r="V277" s="74"/>
      <c r="W277" s="74"/>
      <c r="X277" s="73"/>
    </row>
    <row r="278" spans="1:24">
      <c r="A278" s="169" t="s">
        <v>127</v>
      </c>
      <c r="B278" s="196">
        <v>507170</v>
      </c>
      <c r="C278" s="172">
        <v>518500</v>
      </c>
      <c r="D278" s="68"/>
      <c r="E278" s="204">
        <f t="shared" si="7"/>
        <v>1.0223396494272137</v>
      </c>
      <c r="F278" s="68"/>
      <c r="G278" s="68"/>
      <c r="H278" s="68"/>
      <c r="I278" s="68"/>
      <c r="J278" s="68"/>
      <c r="K278" s="68"/>
      <c r="L278" s="68"/>
      <c r="M278" s="68"/>
      <c r="N278" s="68"/>
      <c r="O278" s="68"/>
      <c r="P278" s="68"/>
      <c r="Q278" s="68"/>
      <c r="R278" s="68"/>
      <c r="S278" s="68"/>
      <c r="T278" s="68"/>
      <c r="U278" s="68"/>
      <c r="V278" s="68"/>
      <c r="W278" s="68"/>
      <c r="X278" s="68"/>
    </row>
    <row r="279" spans="1:24">
      <c r="A279" s="169" t="s">
        <v>153</v>
      </c>
      <c r="B279" s="196">
        <v>51350</v>
      </c>
      <c r="C279" s="172">
        <v>51400</v>
      </c>
      <c r="D279" s="68"/>
      <c r="E279" s="204">
        <f t="shared" si="7"/>
        <v>1.0009737098344693</v>
      </c>
      <c r="F279" s="68"/>
      <c r="G279" s="68"/>
      <c r="H279" s="68"/>
      <c r="I279" s="68"/>
      <c r="J279" s="68"/>
      <c r="K279" s="68"/>
      <c r="L279" s="68"/>
      <c r="M279" s="68"/>
      <c r="N279" s="68"/>
      <c r="O279" s="68"/>
      <c r="P279" s="68"/>
      <c r="Q279" s="68"/>
      <c r="R279" s="68"/>
      <c r="S279" s="68"/>
      <c r="T279" s="68"/>
      <c r="U279" s="68"/>
      <c r="V279" s="68"/>
      <c r="W279" s="68"/>
      <c r="X279" s="68"/>
    </row>
    <row r="280" spans="1:24">
      <c r="A280" s="169" t="s">
        <v>147</v>
      </c>
      <c r="B280" s="196">
        <v>149520</v>
      </c>
      <c r="C280" s="172">
        <v>148790</v>
      </c>
      <c r="D280" s="68"/>
      <c r="E280" s="204">
        <f t="shared" si="7"/>
        <v>0.99511771000535043</v>
      </c>
      <c r="F280" s="68"/>
      <c r="G280" s="68"/>
      <c r="H280" s="68"/>
      <c r="I280" s="68"/>
      <c r="J280" s="68"/>
      <c r="K280" s="68"/>
      <c r="L280" s="68"/>
      <c r="M280" s="68"/>
      <c r="N280" s="68"/>
      <c r="O280" s="68"/>
      <c r="P280" s="68"/>
      <c r="Q280" s="68"/>
      <c r="R280" s="68"/>
      <c r="S280" s="68"/>
      <c r="T280" s="68"/>
      <c r="U280" s="68"/>
      <c r="V280" s="68"/>
      <c r="W280" s="68"/>
      <c r="X280" s="68"/>
    </row>
    <row r="281" spans="1:24">
      <c r="A281" s="169" t="s">
        <v>145</v>
      </c>
      <c r="B281" s="196">
        <v>148270</v>
      </c>
      <c r="C281" s="172">
        <v>148750</v>
      </c>
      <c r="D281" s="68"/>
      <c r="E281" s="204">
        <f t="shared" si="7"/>
        <v>1.0032373372900789</v>
      </c>
      <c r="F281" s="68"/>
      <c r="G281" s="68"/>
      <c r="H281" s="68"/>
      <c r="I281" s="68"/>
      <c r="J281" s="68"/>
      <c r="K281" s="68"/>
      <c r="L281" s="68"/>
      <c r="M281" s="68"/>
      <c r="N281" s="68"/>
      <c r="O281" s="68"/>
      <c r="P281" s="68"/>
      <c r="Q281" s="68"/>
      <c r="R281" s="68"/>
      <c r="S281" s="68"/>
      <c r="T281" s="68"/>
      <c r="U281" s="68"/>
      <c r="V281" s="68"/>
      <c r="W281" s="68"/>
      <c r="X281" s="68"/>
    </row>
    <row r="282" spans="1:24">
      <c r="A282" s="169" t="s">
        <v>146</v>
      </c>
      <c r="B282" s="196">
        <v>122200</v>
      </c>
      <c r="C282" s="172">
        <v>121840</v>
      </c>
      <c r="D282" s="68"/>
      <c r="E282" s="204">
        <f t="shared" si="7"/>
        <v>0.99705400981996728</v>
      </c>
      <c r="F282" s="68"/>
      <c r="G282" s="68"/>
      <c r="H282" s="68"/>
      <c r="I282" s="68"/>
      <c r="J282" s="68"/>
      <c r="K282" s="68"/>
      <c r="L282" s="68"/>
      <c r="M282" s="68"/>
      <c r="N282" s="68"/>
      <c r="O282" s="68"/>
      <c r="P282" s="68"/>
      <c r="Q282" s="68"/>
      <c r="R282" s="68"/>
      <c r="S282" s="68"/>
      <c r="T282" s="68"/>
      <c r="U282" s="68"/>
      <c r="V282" s="68"/>
      <c r="W282" s="68"/>
      <c r="X282" s="68"/>
    </row>
    <row r="283" spans="1:24">
      <c r="A283" s="169" t="s">
        <v>152</v>
      </c>
      <c r="B283" s="196">
        <v>107540</v>
      </c>
      <c r="C283" s="172">
        <v>108330</v>
      </c>
      <c r="D283" s="68"/>
      <c r="E283" s="204">
        <f t="shared" si="7"/>
        <v>1.0073461037753395</v>
      </c>
      <c r="F283" s="68"/>
      <c r="G283" s="68"/>
      <c r="H283" s="68"/>
      <c r="I283" s="68"/>
      <c r="J283" s="68"/>
      <c r="K283" s="68"/>
      <c r="L283" s="68"/>
      <c r="M283" s="68"/>
      <c r="N283" s="68"/>
      <c r="O283" s="68"/>
      <c r="P283" s="68"/>
      <c r="Q283" s="68"/>
      <c r="R283" s="68"/>
      <c r="S283" s="68"/>
      <c r="T283" s="68"/>
      <c r="U283" s="68"/>
      <c r="V283" s="68"/>
      <c r="W283" s="68"/>
      <c r="X283" s="68"/>
    </row>
    <row r="284" spans="1:24">
      <c r="A284" s="169" t="s">
        <v>133</v>
      </c>
      <c r="B284" s="196">
        <v>104090</v>
      </c>
      <c r="C284" s="172">
        <v>105790</v>
      </c>
      <c r="D284" s="68"/>
      <c r="E284" s="204">
        <f t="shared" si="7"/>
        <v>1.0163320203669901</v>
      </c>
      <c r="F284" s="68"/>
      <c r="G284" s="68"/>
      <c r="H284" s="68"/>
      <c r="I284" s="68"/>
      <c r="J284" s="68"/>
      <c r="K284" s="68"/>
      <c r="L284" s="68"/>
      <c r="M284" s="68"/>
      <c r="N284" s="68"/>
      <c r="O284" s="68"/>
      <c r="P284" s="68"/>
      <c r="Q284" s="68"/>
      <c r="R284" s="68"/>
      <c r="S284" s="68"/>
      <c r="T284" s="68"/>
      <c r="U284" s="68"/>
      <c r="V284" s="68"/>
      <c r="W284" s="68"/>
      <c r="X284" s="68"/>
    </row>
    <row r="285" spans="1:24">
      <c r="A285" s="169" t="s">
        <v>140</v>
      </c>
      <c r="B285" s="196">
        <v>93810</v>
      </c>
      <c r="C285" s="172">
        <v>95170</v>
      </c>
      <c r="D285" s="68"/>
      <c r="E285" s="204">
        <f t="shared" si="7"/>
        <v>1.0144973883381303</v>
      </c>
      <c r="F285" s="68"/>
      <c r="G285" s="68"/>
      <c r="H285" s="68"/>
      <c r="I285" s="68"/>
      <c r="J285" s="68"/>
      <c r="K285" s="68"/>
      <c r="L285" s="68"/>
      <c r="M285" s="68"/>
      <c r="N285" s="68"/>
      <c r="O285" s="68"/>
      <c r="P285" s="68"/>
      <c r="Q285" s="68"/>
      <c r="R285" s="68"/>
      <c r="S285" s="68"/>
      <c r="T285" s="68"/>
      <c r="U285" s="68"/>
      <c r="V285" s="68"/>
      <c r="W285" s="68"/>
      <c r="X285" s="68"/>
    </row>
    <row r="286" spans="1:24">
      <c r="A286" s="169" t="s">
        <v>137</v>
      </c>
      <c r="B286" s="196">
        <v>159380</v>
      </c>
      <c r="C286" s="172">
        <v>160340</v>
      </c>
      <c r="D286" s="68"/>
      <c r="E286" s="204">
        <f t="shared" si="7"/>
        <v>1.0060233404442214</v>
      </c>
      <c r="F286" s="68"/>
      <c r="G286" s="68"/>
      <c r="H286" s="68"/>
      <c r="I286" s="68"/>
      <c r="J286" s="68"/>
      <c r="K286" s="68"/>
      <c r="L286" s="68"/>
      <c r="M286" s="68"/>
      <c r="N286" s="68"/>
      <c r="O286" s="68"/>
      <c r="P286" s="68"/>
      <c r="Q286" s="68"/>
      <c r="R286" s="68"/>
      <c r="S286" s="68"/>
      <c r="T286" s="68"/>
      <c r="U286" s="68"/>
      <c r="V286" s="68"/>
      <c r="W286" s="68"/>
      <c r="X286" s="68"/>
    </row>
    <row r="287" spans="1:24">
      <c r="A287" s="169" t="s">
        <v>141</v>
      </c>
      <c r="B287" s="196">
        <v>370330</v>
      </c>
      <c r="C287" s="172">
        <v>371910</v>
      </c>
      <c r="D287" s="68"/>
      <c r="E287" s="204">
        <f t="shared" si="7"/>
        <v>1.00426646504469</v>
      </c>
      <c r="F287" s="68"/>
      <c r="G287" s="68"/>
      <c r="H287" s="68"/>
      <c r="I287" s="68"/>
      <c r="J287" s="68"/>
      <c r="K287" s="68"/>
      <c r="L287" s="68"/>
      <c r="M287" s="68"/>
      <c r="N287" s="68"/>
      <c r="O287" s="68"/>
      <c r="P287" s="68"/>
      <c r="Q287" s="68"/>
      <c r="R287" s="68"/>
      <c r="S287" s="68"/>
      <c r="T287" s="68"/>
      <c r="U287" s="68"/>
      <c r="V287" s="68"/>
      <c r="W287" s="68"/>
      <c r="X287" s="68"/>
    </row>
    <row r="288" spans="1:24">
      <c r="A288" s="169" t="s">
        <v>143</v>
      </c>
      <c r="B288" s="196">
        <v>615070</v>
      </c>
      <c r="C288" s="172">
        <v>626410</v>
      </c>
      <c r="D288" s="68"/>
      <c r="E288" s="204">
        <f t="shared" si="7"/>
        <v>1.0184369258783552</v>
      </c>
      <c r="F288" s="68"/>
      <c r="G288" s="68"/>
      <c r="H288" s="68"/>
      <c r="I288" s="68"/>
      <c r="J288" s="68"/>
      <c r="K288" s="68"/>
      <c r="L288" s="68"/>
      <c r="M288" s="68"/>
      <c r="N288" s="68"/>
      <c r="O288" s="68"/>
      <c r="P288" s="68"/>
      <c r="Q288" s="68"/>
      <c r="R288" s="68"/>
      <c r="S288" s="68"/>
      <c r="T288" s="68"/>
      <c r="U288" s="68"/>
      <c r="V288" s="68"/>
      <c r="W288" s="68"/>
      <c r="X288" s="68"/>
    </row>
    <row r="289" spans="1:24">
      <c r="A289" s="169" t="s">
        <v>134</v>
      </c>
      <c r="B289" s="196">
        <v>234770</v>
      </c>
      <c r="C289" s="172">
        <v>235540</v>
      </c>
      <c r="D289" s="68"/>
      <c r="E289" s="204">
        <f t="shared" si="7"/>
        <v>1.0032798057673467</v>
      </c>
      <c r="F289" s="68"/>
      <c r="G289" s="68"/>
      <c r="H289" s="68"/>
      <c r="I289" s="68"/>
      <c r="J289" s="68"/>
      <c r="K289" s="68"/>
      <c r="L289" s="68"/>
      <c r="M289" s="68"/>
      <c r="N289" s="68"/>
      <c r="O289" s="68"/>
      <c r="P289" s="68"/>
      <c r="Q289" s="68"/>
      <c r="R289" s="68"/>
      <c r="S289" s="68"/>
      <c r="T289" s="68"/>
      <c r="U289" s="68"/>
      <c r="V289" s="68"/>
      <c r="W289" s="68"/>
      <c r="X289" s="68"/>
    </row>
    <row r="290" spans="1:24">
      <c r="A290" s="169" t="s">
        <v>155</v>
      </c>
      <c r="B290" s="196">
        <v>79160</v>
      </c>
      <c r="C290" s="172">
        <v>78150</v>
      </c>
      <c r="D290" s="68"/>
      <c r="E290" s="204">
        <f t="shared" si="7"/>
        <v>0.98724103082364834</v>
      </c>
      <c r="F290" s="68"/>
      <c r="G290" s="68"/>
      <c r="H290" s="68"/>
      <c r="I290" s="68"/>
      <c r="J290" s="68"/>
      <c r="K290" s="68"/>
      <c r="L290" s="68"/>
      <c r="M290" s="68"/>
      <c r="N290" s="68"/>
      <c r="O290" s="68"/>
      <c r="P290" s="68"/>
      <c r="Q290" s="68"/>
      <c r="R290" s="68"/>
      <c r="S290" s="68"/>
      <c r="T290" s="68"/>
      <c r="U290" s="68"/>
      <c r="V290" s="68"/>
      <c r="W290" s="68"/>
      <c r="X290" s="147"/>
    </row>
    <row r="291" spans="1:24">
      <c r="A291" s="169" t="s">
        <v>129</v>
      </c>
      <c r="B291" s="196">
        <v>88610</v>
      </c>
      <c r="C291" s="172">
        <v>91340</v>
      </c>
      <c r="D291" s="68"/>
      <c r="E291" s="204">
        <f t="shared" si="7"/>
        <v>1.0308091637512695</v>
      </c>
      <c r="F291" s="68"/>
      <c r="G291" s="68"/>
      <c r="H291" s="68"/>
      <c r="I291" s="68"/>
      <c r="J291" s="68"/>
      <c r="K291" s="68"/>
      <c r="L291" s="68"/>
      <c r="M291" s="68"/>
      <c r="N291" s="68"/>
      <c r="O291" s="68"/>
      <c r="P291" s="68"/>
      <c r="Q291" s="68"/>
      <c r="R291" s="68"/>
      <c r="S291" s="68"/>
      <c r="T291" s="68"/>
      <c r="U291" s="68"/>
      <c r="V291" s="68"/>
      <c r="W291" s="68"/>
      <c r="X291" s="147"/>
    </row>
    <row r="292" spans="1:24">
      <c r="A292" s="169" t="s">
        <v>126</v>
      </c>
      <c r="B292" s="196">
        <v>96070</v>
      </c>
      <c r="C292" s="172">
        <v>95520</v>
      </c>
      <c r="D292" s="68"/>
      <c r="E292" s="204">
        <f t="shared" si="7"/>
        <v>0.99427500780680755</v>
      </c>
      <c r="F292" s="68"/>
      <c r="G292" s="68"/>
      <c r="H292" s="68"/>
      <c r="I292" s="68"/>
      <c r="J292" s="68"/>
      <c r="K292" s="68"/>
      <c r="L292" s="68"/>
      <c r="M292" s="68"/>
      <c r="N292" s="68"/>
      <c r="O292" s="68"/>
      <c r="P292" s="68"/>
      <c r="Q292" s="68"/>
      <c r="R292" s="68"/>
      <c r="S292" s="68"/>
      <c r="T292" s="68"/>
      <c r="U292" s="68"/>
      <c r="V292" s="68"/>
      <c r="W292" s="68"/>
      <c r="X292" s="147"/>
    </row>
    <row r="293" spans="1:24">
      <c r="A293" s="169" t="s">
        <v>128</v>
      </c>
      <c r="B293" s="196">
        <v>26900</v>
      </c>
      <c r="C293" s="172">
        <v>26830</v>
      </c>
      <c r="D293" s="68"/>
      <c r="E293" s="204">
        <f t="shared" si="7"/>
        <v>0.99739776951672865</v>
      </c>
      <c r="F293" s="68"/>
      <c r="G293" s="68"/>
      <c r="H293" s="68"/>
      <c r="I293" s="68"/>
      <c r="J293" s="68"/>
      <c r="K293" s="68"/>
      <c r="L293" s="68"/>
      <c r="M293" s="68"/>
      <c r="N293" s="68"/>
      <c r="O293" s="68"/>
      <c r="P293" s="68"/>
      <c r="Q293" s="68"/>
      <c r="R293" s="68"/>
      <c r="S293" s="68"/>
      <c r="T293" s="68"/>
      <c r="U293" s="68"/>
      <c r="V293" s="68"/>
      <c r="W293" s="68"/>
      <c r="X293" s="147"/>
    </row>
    <row r="294" spans="1:24">
      <c r="A294" s="169" t="s">
        <v>154</v>
      </c>
      <c r="B294" s="196">
        <v>135890</v>
      </c>
      <c r="C294" s="172">
        <v>135280</v>
      </c>
      <c r="D294" s="68"/>
      <c r="E294" s="204">
        <f t="shared" si="7"/>
        <v>0.99551107513429982</v>
      </c>
      <c r="F294" s="68"/>
      <c r="G294" s="68"/>
      <c r="H294" s="68"/>
      <c r="I294" s="68"/>
      <c r="J294" s="68"/>
      <c r="K294" s="68"/>
      <c r="L294" s="68"/>
      <c r="M294" s="68"/>
      <c r="N294" s="68"/>
      <c r="O294" s="68"/>
      <c r="P294" s="68"/>
      <c r="Q294" s="68"/>
      <c r="R294" s="68"/>
      <c r="S294" s="68"/>
      <c r="T294" s="68"/>
      <c r="U294" s="68"/>
      <c r="V294" s="68"/>
      <c r="W294" s="68"/>
      <c r="X294" s="147"/>
    </row>
    <row r="295" spans="1:24">
      <c r="A295" s="169" t="s">
        <v>149</v>
      </c>
      <c r="B295" s="196">
        <v>339390</v>
      </c>
      <c r="C295" s="172">
        <v>340180</v>
      </c>
      <c r="D295" s="68"/>
      <c r="E295" s="204">
        <f t="shared" si="7"/>
        <v>1.00232770558944</v>
      </c>
      <c r="F295" s="68"/>
      <c r="G295" s="68"/>
      <c r="H295" s="68"/>
      <c r="I295" s="68"/>
      <c r="J295" s="68"/>
      <c r="K295" s="68"/>
      <c r="L295" s="68"/>
      <c r="M295" s="68"/>
      <c r="N295" s="68"/>
      <c r="O295" s="68"/>
      <c r="P295" s="68"/>
      <c r="Q295" s="68"/>
      <c r="R295" s="68"/>
      <c r="S295" s="68"/>
      <c r="T295" s="68"/>
      <c r="U295" s="68"/>
      <c r="V295" s="68"/>
      <c r="W295" s="68"/>
      <c r="X295" s="147"/>
    </row>
    <row r="296" spans="1:24">
      <c r="A296" s="169" t="s">
        <v>125</v>
      </c>
      <c r="B296" s="196">
        <v>21850</v>
      </c>
      <c r="C296" s="172">
        <v>22190</v>
      </c>
      <c r="D296" s="68"/>
      <c r="E296" s="204">
        <f t="shared" si="7"/>
        <v>1.0155606407322655</v>
      </c>
      <c r="F296" s="68"/>
      <c r="G296" s="68"/>
      <c r="H296" s="68"/>
      <c r="I296" s="68"/>
      <c r="J296" s="68"/>
      <c r="K296" s="68"/>
      <c r="L296" s="68"/>
      <c r="M296" s="68"/>
      <c r="N296" s="68"/>
      <c r="O296" s="68"/>
      <c r="P296" s="68"/>
      <c r="Q296" s="68"/>
      <c r="R296" s="68"/>
      <c r="S296" s="68"/>
      <c r="T296" s="68"/>
      <c r="U296" s="68"/>
      <c r="V296" s="68"/>
      <c r="W296" s="68"/>
      <c r="X296" s="147"/>
    </row>
    <row r="297" spans="1:24">
      <c r="A297" s="169" t="s">
        <v>130</v>
      </c>
      <c r="B297" s="196">
        <v>150680</v>
      </c>
      <c r="C297" s="172">
        <v>151290</v>
      </c>
      <c r="D297" s="68"/>
      <c r="E297" s="204">
        <f t="shared" si="7"/>
        <v>1.0040483143084682</v>
      </c>
      <c r="F297" s="68"/>
      <c r="G297" s="68"/>
      <c r="H297" s="68"/>
      <c r="I297" s="68"/>
      <c r="J297" s="68"/>
      <c r="K297" s="68"/>
      <c r="L297" s="68"/>
      <c r="M297" s="68"/>
      <c r="N297" s="68"/>
      <c r="O297" s="68"/>
      <c r="P297" s="68"/>
      <c r="Q297" s="68"/>
      <c r="R297" s="68"/>
      <c r="S297" s="68"/>
      <c r="T297" s="68"/>
      <c r="U297" s="68"/>
      <c r="V297" s="68"/>
      <c r="W297" s="68"/>
      <c r="X297" s="147"/>
    </row>
    <row r="298" spans="1:24">
      <c r="A298" s="169" t="s">
        <v>139</v>
      </c>
      <c r="B298" s="196">
        <v>175930</v>
      </c>
      <c r="C298" s="172">
        <v>177790</v>
      </c>
      <c r="D298" s="68"/>
      <c r="E298" s="204">
        <f t="shared" si="7"/>
        <v>1.010572386744728</v>
      </c>
      <c r="F298" s="68"/>
      <c r="G298" s="68"/>
      <c r="H298" s="68"/>
      <c r="I298" s="68"/>
      <c r="J298" s="68"/>
      <c r="K298" s="68"/>
      <c r="L298" s="68"/>
      <c r="M298" s="68"/>
      <c r="N298" s="68"/>
      <c r="O298" s="68"/>
      <c r="P298" s="68"/>
      <c r="Q298" s="68"/>
      <c r="R298" s="68"/>
      <c r="S298" s="68"/>
      <c r="T298" s="68"/>
      <c r="U298" s="68"/>
      <c r="V298" s="68"/>
      <c r="W298" s="68"/>
      <c r="X298" s="147"/>
    </row>
    <row r="299" spans="1:24">
      <c r="A299" s="169" t="s">
        <v>136</v>
      </c>
      <c r="B299" s="196">
        <v>114530</v>
      </c>
      <c r="C299" s="172">
        <v>115270</v>
      </c>
      <c r="D299" s="68"/>
      <c r="E299" s="204">
        <f t="shared" si="7"/>
        <v>1.0064611892080677</v>
      </c>
      <c r="F299" s="68"/>
      <c r="G299" s="68"/>
      <c r="H299" s="68"/>
      <c r="I299" s="68"/>
      <c r="J299" s="68"/>
      <c r="K299" s="68"/>
      <c r="L299" s="68"/>
      <c r="M299" s="68"/>
      <c r="N299" s="68"/>
      <c r="O299" s="68"/>
      <c r="P299" s="68"/>
      <c r="Q299" s="68"/>
      <c r="R299" s="68"/>
      <c r="S299" s="68"/>
      <c r="T299" s="68"/>
      <c r="U299" s="68"/>
      <c r="V299" s="68"/>
      <c r="W299" s="68"/>
      <c r="X299" s="147"/>
    </row>
    <row r="300" spans="1:24">
      <c r="A300" s="169" t="s">
        <v>135</v>
      </c>
      <c r="B300" s="196">
        <v>23200</v>
      </c>
      <c r="C300" s="172">
        <v>22990</v>
      </c>
      <c r="D300" s="68"/>
      <c r="E300" s="204">
        <f t="shared" si="7"/>
        <v>0.99094827586206902</v>
      </c>
      <c r="F300" s="68"/>
      <c r="G300" s="68"/>
      <c r="H300" s="68"/>
      <c r="I300" s="68"/>
      <c r="J300" s="68"/>
      <c r="K300" s="68"/>
      <c r="L300" s="68"/>
      <c r="M300" s="68"/>
      <c r="N300" s="68"/>
      <c r="O300" s="68"/>
      <c r="P300" s="68"/>
      <c r="Q300" s="68"/>
      <c r="R300" s="68"/>
      <c r="S300" s="68"/>
      <c r="T300" s="68"/>
      <c r="U300" s="68"/>
      <c r="V300" s="68"/>
      <c r="W300" s="68"/>
      <c r="X300" s="147"/>
    </row>
    <row r="301" spans="1:24">
      <c r="A301" s="169" t="s">
        <v>150</v>
      </c>
      <c r="B301" s="196">
        <v>112470</v>
      </c>
      <c r="C301" s="172">
        <v>112550</v>
      </c>
      <c r="D301" s="68"/>
      <c r="E301" s="204">
        <f t="shared" si="7"/>
        <v>1.0007113007913222</v>
      </c>
      <c r="F301" s="68"/>
      <c r="G301" s="68"/>
      <c r="H301" s="68"/>
      <c r="I301" s="68"/>
      <c r="J301" s="68"/>
      <c r="K301" s="68"/>
      <c r="L301" s="68"/>
      <c r="M301" s="68"/>
      <c r="N301" s="68"/>
      <c r="O301" s="68"/>
      <c r="P301" s="68"/>
      <c r="Q301" s="68"/>
      <c r="R301" s="68"/>
      <c r="S301" s="68"/>
      <c r="T301" s="68"/>
      <c r="U301" s="68"/>
      <c r="V301" s="68"/>
      <c r="W301" s="68"/>
      <c r="X301" s="147"/>
    </row>
    <row r="302" spans="1:24">
      <c r="A302" s="169" t="s">
        <v>151</v>
      </c>
      <c r="B302" s="196">
        <v>317100</v>
      </c>
      <c r="C302" s="172">
        <v>319020</v>
      </c>
      <c r="D302" s="68"/>
      <c r="E302" s="204">
        <f t="shared" si="7"/>
        <v>1.0060548722800378</v>
      </c>
      <c r="F302" s="68"/>
      <c r="G302" s="68"/>
      <c r="H302" s="68"/>
      <c r="I302" s="68"/>
      <c r="J302" s="68"/>
      <c r="K302" s="68"/>
      <c r="L302" s="68"/>
      <c r="M302" s="68"/>
      <c r="N302" s="68"/>
      <c r="O302" s="68"/>
      <c r="P302" s="68"/>
      <c r="Q302" s="68"/>
      <c r="R302" s="68"/>
      <c r="S302" s="68"/>
      <c r="T302" s="68"/>
      <c r="U302" s="68"/>
      <c r="V302" s="68"/>
      <c r="W302" s="68"/>
      <c r="X302" s="147"/>
    </row>
    <row r="303" spans="1:24">
      <c r="A303" s="169" t="s">
        <v>131</v>
      </c>
      <c r="B303" s="196">
        <v>93750</v>
      </c>
      <c r="C303" s="172">
        <v>94330</v>
      </c>
      <c r="D303" s="68"/>
      <c r="E303" s="204">
        <f t="shared" si="7"/>
        <v>1.0061866666666666</v>
      </c>
      <c r="F303" s="68"/>
      <c r="G303" s="68"/>
      <c r="H303" s="68"/>
      <c r="I303" s="68"/>
      <c r="J303" s="68"/>
      <c r="K303" s="68"/>
      <c r="L303" s="68"/>
      <c r="M303" s="68"/>
      <c r="N303" s="68"/>
      <c r="O303" s="68"/>
      <c r="P303" s="68"/>
      <c r="Q303" s="68"/>
      <c r="R303" s="68"/>
      <c r="S303" s="68"/>
      <c r="T303" s="68"/>
      <c r="U303" s="68"/>
      <c r="V303" s="68"/>
      <c r="W303" s="68"/>
      <c r="X303" s="147"/>
    </row>
    <row r="304" spans="1:24">
      <c r="A304" s="169" t="s">
        <v>156</v>
      </c>
      <c r="B304" s="196">
        <v>89860</v>
      </c>
      <c r="C304" s="172">
        <v>89130</v>
      </c>
      <c r="D304" s="68"/>
      <c r="E304" s="204">
        <f t="shared" si="7"/>
        <v>0.99187625194747386</v>
      </c>
      <c r="F304" s="68"/>
      <c r="G304" s="68"/>
      <c r="H304" s="68"/>
      <c r="I304" s="68"/>
      <c r="J304" s="68"/>
      <c r="K304" s="68"/>
      <c r="L304" s="68"/>
      <c r="M304" s="68"/>
      <c r="N304" s="68"/>
      <c r="O304" s="68"/>
      <c r="P304" s="68"/>
      <c r="Q304" s="68"/>
      <c r="R304" s="68"/>
      <c r="S304" s="68"/>
      <c r="T304" s="68"/>
      <c r="U304" s="68"/>
      <c r="V304" s="68"/>
      <c r="W304" s="68"/>
      <c r="X304" s="147"/>
    </row>
    <row r="305" spans="1:24">
      <c r="A305" s="169" t="s">
        <v>138</v>
      </c>
      <c r="B305" s="196">
        <v>180130</v>
      </c>
      <c r="C305" s="172">
        <v>182140</v>
      </c>
      <c r="D305" s="68"/>
      <c r="E305" s="204">
        <f t="shared" si="7"/>
        <v>1.0111586076722368</v>
      </c>
      <c r="F305" s="68"/>
      <c r="G305" s="68"/>
      <c r="H305" s="68"/>
      <c r="I305" s="68"/>
      <c r="J305" s="68"/>
      <c r="K305" s="68"/>
      <c r="L305" s="68"/>
      <c r="M305" s="68"/>
      <c r="N305" s="68"/>
      <c r="O305" s="68"/>
      <c r="P305" s="68"/>
      <c r="Q305" s="68"/>
      <c r="R305" s="68"/>
      <c r="S305" s="68"/>
      <c r="T305" s="68"/>
      <c r="U305" s="68"/>
      <c r="V305" s="68"/>
      <c r="W305" s="68"/>
      <c r="X305" s="147"/>
    </row>
    <row r="306" spans="1:24">
      <c r="A306" s="147"/>
      <c r="B306" s="147"/>
      <c r="C306" s="68"/>
      <c r="D306" s="68"/>
      <c r="E306" s="68"/>
      <c r="F306" s="68"/>
      <c r="G306" s="68"/>
      <c r="H306" s="68"/>
      <c r="I306" s="68"/>
      <c r="J306" s="68"/>
      <c r="K306" s="68"/>
      <c r="L306" s="68"/>
      <c r="M306" s="68"/>
      <c r="N306" s="68"/>
      <c r="O306" s="68"/>
      <c r="P306" s="68"/>
      <c r="Q306" s="68"/>
      <c r="R306" s="68"/>
      <c r="S306" s="68"/>
      <c r="T306" s="68"/>
      <c r="U306" s="68"/>
      <c r="V306" s="68"/>
      <c r="W306" s="68"/>
      <c r="X306" s="147"/>
    </row>
    <row r="307" spans="1:24">
      <c r="A307" s="147"/>
      <c r="B307" s="147"/>
      <c r="C307" s="68"/>
      <c r="D307" s="68"/>
      <c r="E307" s="68"/>
      <c r="F307" s="68"/>
      <c r="G307" s="68"/>
      <c r="H307" s="68"/>
      <c r="I307" s="68"/>
      <c r="J307" s="68"/>
      <c r="K307" s="68"/>
      <c r="L307" s="68"/>
      <c r="M307" s="68"/>
      <c r="N307" s="68"/>
      <c r="O307" s="68"/>
      <c r="P307" s="68"/>
      <c r="Q307" s="68"/>
      <c r="R307" s="68"/>
      <c r="S307" s="68"/>
      <c r="T307" s="68"/>
      <c r="U307" s="68"/>
      <c r="V307" s="68"/>
      <c r="W307" s="68"/>
      <c r="X307" s="147"/>
    </row>
    <row r="308" spans="1:24">
      <c r="A308" s="147"/>
      <c r="B308" s="147"/>
      <c r="C308" s="68"/>
      <c r="D308" s="68"/>
      <c r="E308" s="68"/>
      <c r="F308" s="68"/>
      <c r="G308" s="68"/>
      <c r="H308" s="68"/>
      <c r="I308" s="68"/>
      <c r="J308" s="68"/>
      <c r="K308" s="68"/>
      <c r="L308" s="68"/>
      <c r="M308" s="68"/>
      <c r="N308" s="68"/>
      <c r="O308" s="68"/>
      <c r="P308" s="68"/>
      <c r="Q308" s="68"/>
      <c r="R308" s="68"/>
      <c r="S308" s="68"/>
      <c r="T308" s="68"/>
      <c r="U308" s="68"/>
      <c r="V308" s="68"/>
      <c r="W308" s="68"/>
      <c r="X308" s="147"/>
    </row>
    <row r="309" spans="1:24">
      <c r="A309" s="147"/>
      <c r="B309" s="147"/>
      <c r="C309" s="68"/>
      <c r="D309" s="68"/>
      <c r="E309" s="68"/>
      <c r="F309" s="68"/>
      <c r="G309" s="68"/>
      <c r="H309" s="68"/>
      <c r="I309" s="68"/>
      <c r="J309" s="68"/>
      <c r="K309" s="68"/>
      <c r="L309" s="68"/>
      <c r="M309" s="68"/>
      <c r="N309" s="68"/>
      <c r="O309" s="68"/>
      <c r="P309" s="68"/>
      <c r="Q309" s="68"/>
      <c r="R309" s="68"/>
      <c r="S309" s="68"/>
      <c r="T309" s="68"/>
      <c r="U309" s="68"/>
      <c r="V309" s="68"/>
      <c r="W309" s="68"/>
      <c r="X309" s="147"/>
    </row>
    <row r="310" spans="1:24">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row>
    <row r="311" spans="1:24">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row>
    <row r="312" spans="1:24" ht="15.75">
      <c r="A312" s="192"/>
      <c r="B312" s="192"/>
      <c r="C312" s="192"/>
      <c r="D312" s="192"/>
      <c r="E312" s="192"/>
      <c r="F312" s="192"/>
      <c r="G312" s="192"/>
      <c r="H312" s="192"/>
      <c r="I312" s="192"/>
      <c r="J312" s="192"/>
      <c r="K312" s="192"/>
      <c r="L312" s="192"/>
      <c r="M312" s="192"/>
      <c r="N312" s="192"/>
      <c r="O312" s="192"/>
      <c r="P312" s="192"/>
      <c r="Q312" s="192"/>
      <c r="R312" s="192"/>
      <c r="S312" s="192"/>
      <c r="T312" s="192"/>
      <c r="U312" s="192"/>
      <c r="V312" s="192"/>
      <c r="W312" s="192"/>
      <c r="X312" s="53"/>
    </row>
    <row r="313" spans="1:24">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row>
    <row r="314" spans="1:24">
      <c r="A314" s="59"/>
      <c r="B314" s="59"/>
      <c r="C314" s="74"/>
      <c r="D314" s="74"/>
      <c r="E314" s="73"/>
      <c r="F314" s="73"/>
      <c r="G314" s="73"/>
      <c r="H314" s="73"/>
      <c r="I314" s="73"/>
      <c r="J314" s="73"/>
      <c r="K314" s="73"/>
      <c r="L314" s="73"/>
      <c r="M314" s="73"/>
      <c r="N314" s="73"/>
      <c r="O314" s="73"/>
      <c r="P314" s="73"/>
      <c r="Q314" s="73"/>
      <c r="R314" s="73"/>
      <c r="S314" s="73"/>
      <c r="T314" s="73"/>
      <c r="U314" s="73"/>
      <c r="V314" s="73"/>
      <c r="W314" s="73"/>
      <c r="X314" s="79"/>
    </row>
    <row r="315" spans="1:24">
      <c r="A315" s="59"/>
      <c r="B315" s="59"/>
      <c r="C315" s="73"/>
      <c r="D315" s="73"/>
      <c r="E315" s="74"/>
      <c r="F315" s="74"/>
      <c r="G315" s="74"/>
      <c r="H315" s="74"/>
      <c r="I315" s="74"/>
      <c r="J315" s="74"/>
      <c r="K315" s="74"/>
      <c r="L315" s="74"/>
      <c r="M315" s="74"/>
      <c r="N315" s="74"/>
      <c r="O315" s="74"/>
      <c r="P315" s="74"/>
      <c r="Q315" s="74"/>
      <c r="R315" s="74"/>
      <c r="S315" s="74"/>
      <c r="T315" s="74"/>
      <c r="U315" s="74"/>
      <c r="V315" s="74"/>
      <c r="W315" s="74"/>
      <c r="X315" s="73"/>
    </row>
    <row r="316" spans="1:24">
      <c r="A316" s="147"/>
      <c r="B316" s="147"/>
      <c r="C316" s="68"/>
      <c r="D316" s="68"/>
      <c r="E316" s="68"/>
      <c r="F316" s="68"/>
      <c r="G316" s="68"/>
      <c r="H316" s="68"/>
      <c r="I316" s="68"/>
      <c r="J316" s="68"/>
      <c r="K316" s="68"/>
      <c r="L316" s="68"/>
      <c r="M316" s="68"/>
      <c r="N316" s="68"/>
      <c r="O316" s="68"/>
      <c r="P316" s="68"/>
      <c r="Q316" s="68"/>
      <c r="R316" s="68"/>
      <c r="S316" s="68"/>
      <c r="T316" s="68"/>
      <c r="U316" s="68"/>
      <c r="V316" s="68"/>
      <c r="W316" s="68"/>
      <c r="X316" s="68"/>
    </row>
    <row r="317" spans="1:24">
      <c r="A317" s="147"/>
      <c r="B317" s="147"/>
      <c r="C317" s="68"/>
      <c r="D317" s="68"/>
      <c r="E317" s="68"/>
      <c r="F317" s="68"/>
      <c r="G317" s="68"/>
      <c r="H317" s="68"/>
      <c r="I317" s="68"/>
      <c r="J317" s="68"/>
      <c r="K317" s="68"/>
      <c r="L317" s="68"/>
      <c r="M317" s="68"/>
      <c r="N317" s="68"/>
      <c r="O317" s="68"/>
      <c r="P317" s="68"/>
      <c r="Q317" s="68"/>
      <c r="R317" s="68"/>
      <c r="S317" s="68"/>
      <c r="T317" s="68"/>
      <c r="U317" s="68"/>
      <c r="V317" s="68"/>
      <c r="W317" s="68"/>
      <c r="X317" s="68"/>
    </row>
    <row r="318" spans="1:24">
      <c r="A318" s="147"/>
      <c r="B318" s="147"/>
      <c r="C318" s="68"/>
      <c r="D318" s="68"/>
      <c r="E318" s="68"/>
      <c r="F318" s="68"/>
      <c r="G318" s="68"/>
      <c r="H318" s="68"/>
      <c r="I318" s="68"/>
      <c r="J318" s="68"/>
      <c r="K318" s="68"/>
      <c r="L318" s="68"/>
      <c r="M318" s="68"/>
      <c r="N318" s="68"/>
      <c r="O318" s="68"/>
      <c r="P318" s="68"/>
      <c r="Q318" s="68"/>
      <c r="R318" s="68"/>
      <c r="S318" s="68"/>
      <c r="T318" s="68"/>
      <c r="U318" s="68"/>
      <c r="V318" s="68"/>
      <c r="W318" s="68"/>
      <c r="X318" s="68"/>
    </row>
    <row r="319" spans="1:24">
      <c r="A319" s="147"/>
      <c r="B319" s="147"/>
      <c r="C319" s="68"/>
      <c r="D319" s="68"/>
      <c r="E319" s="68"/>
      <c r="F319" s="68"/>
      <c r="G319" s="68"/>
      <c r="H319" s="68"/>
      <c r="I319" s="68"/>
      <c r="J319" s="68"/>
      <c r="K319" s="68"/>
      <c r="L319" s="68"/>
      <c r="M319" s="68"/>
      <c r="N319" s="68"/>
      <c r="O319" s="68"/>
      <c r="P319" s="68"/>
      <c r="Q319" s="68"/>
      <c r="R319" s="68"/>
      <c r="S319" s="68"/>
      <c r="T319" s="68"/>
      <c r="U319" s="68"/>
      <c r="V319" s="68"/>
      <c r="W319" s="68"/>
      <c r="X319" s="68"/>
    </row>
    <row r="320" spans="1:24">
      <c r="A320" s="147"/>
      <c r="B320" s="147"/>
      <c r="C320" s="68"/>
      <c r="D320" s="68"/>
      <c r="E320" s="68"/>
      <c r="F320" s="68"/>
      <c r="G320" s="68"/>
      <c r="H320" s="68"/>
      <c r="I320" s="68"/>
      <c r="J320" s="68"/>
      <c r="K320" s="68"/>
      <c r="L320" s="68"/>
      <c r="M320" s="68"/>
      <c r="N320" s="68"/>
      <c r="O320" s="68"/>
      <c r="P320" s="68"/>
      <c r="Q320" s="68"/>
      <c r="R320" s="68"/>
      <c r="S320" s="68"/>
      <c r="T320" s="68"/>
      <c r="U320" s="68"/>
      <c r="V320" s="68"/>
      <c r="W320" s="68"/>
      <c r="X320" s="68"/>
    </row>
    <row r="321" spans="1:24">
      <c r="A321" s="147"/>
      <c r="B321" s="147"/>
      <c r="C321" s="68"/>
      <c r="D321" s="68"/>
      <c r="E321" s="68"/>
      <c r="F321" s="68"/>
      <c r="G321" s="68"/>
      <c r="H321" s="68"/>
      <c r="I321" s="68"/>
      <c r="J321" s="68"/>
      <c r="K321" s="68"/>
      <c r="L321" s="68"/>
      <c r="M321" s="68"/>
      <c r="N321" s="68"/>
      <c r="O321" s="68"/>
      <c r="P321" s="68"/>
      <c r="Q321" s="68"/>
      <c r="R321" s="68"/>
      <c r="S321" s="68"/>
      <c r="T321" s="68"/>
      <c r="U321" s="68"/>
      <c r="V321" s="68"/>
      <c r="W321" s="68"/>
      <c r="X321" s="68"/>
    </row>
    <row r="322" spans="1:24">
      <c r="A322" s="147"/>
      <c r="B322" s="147"/>
      <c r="C322" s="68"/>
      <c r="D322" s="68"/>
      <c r="E322" s="68"/>
      <c r="F322" s="68"/>
      <c r="G322" s="68"/>
      <c r="H322" s="68"/>
      <c r="I322" s="68"/>
      <c r="J322" s="68"/>
      <c r="K322" s="68"/>
      <c r="L322" s="68"/>
      <c r="M322" s="68"/>
      <c r="N322" s="68"/>
      <c r="O322" s="68"/>
      <c r="P322" s="68"/>
      <c r="Q322" s="68"/>
      <c r="R322" s="68"/>
      <c r="S322" s="68"/>
      <c r="T322" s="68"/>
      <c r="U322" s="68"/>
      <c r="V322" s="68"/>
      <c r="W322" s="68"/>
      <c r="X322" s="68"/>
    </row>
    <row r="323" spans="1:24">
      <c r="A323" s="147"/>
      <c r="B323" s="147"/>
      <c r="C323" s="68"/>
      <c r="D323" s="68"/>
      <c r="E323" s="68"/>
      <c r="F323" s="68"/>
      <c r="G323" s="68"/>
      <c r="H323" s="68"/>
      <c r="I323" s="68"/>
      <c r="J323" s="68"/>
      <c r="K323" s="68"/>
      <c r="L323" s="68"/>
      <c r="M323" s="68"/>
      <c r="N323" s="68"/>
      <c r="O323" s="68"/>
      <c r="P323" s="68"/>
      <c r="Q323" s="68"/>
      <c r="R323" s="68"/>
      <c r="S323" s="68"/>
      <c r="T323" s="68"/>
      <c r="U323" s="68"/>
      <c r="V323" s="68"/>
      <c r="W323" s="68"/>
      <c r="X323" s="68"/>
    </row>
    <row r="324" spans="1:24">
      <c r="A324" s="147"/>
      <c r="B324" s="147"/>
      <c r="C324" s="68"/>
      <c r="D324" s="68"/>
      <c r="E324" s="68"/>
      <c r="F324" s="68"/>
      <c r="G324" s="68"/>
      <c r="H324" s="68"/>
      <c r="I324" s="68"/>
      <c r="J324" s="68"/>
      <c r="K324" s="68"/>
      <c r="L324" s="68"/>
      <c r="M324" s="68"/>
      <c r="N324" s="68"/>
      <c r="O324" s="68"/>
      <c r="P324" s="68"/>
      <c r="Q324" s="68"/>
      <c r="R324" s="68"/>
      <c r="S324" s="68"/>
      <c r="T324" s="68"/>
      <c r="U324" s="68"/>
      <c r="V324" s="68"/>
      <c r="W324" s="68"/>
      <c r="X324" s="68"/>
    </row>
    <row r="325" spans="1:24">
      <c r="A325" s="147"/>
      <c r="B325" s="147"/>
      <c r="C325" s="68"/>
      <c r="D325" s="68"/>
      <c r="E325" s="68"/>
      <c r="F325" s="68"/>
      <c r="G325" s="68"/>
      <c r="H325" s="68"/>
      <c r="I325" s="68"/>
      <c r="J325" s="68"/>
      <c r="K325" s="68"/>
      <c r="L325" s="68"/>
      <c r="M325" s="68"/>
      <c r="N325" s="68"/>
      <c r="O325" s="68"/>
      <c r="P325" s="68"/>
      <c r="Q325" s="68"/>
      <c r="R325" s="68"/>
      <c r="S325" s="68"/>
      <c r="T325" s="68"/>
      <c r="U325" s="68"/>
      <c r="V325" s="68"/>
      <c r="W325" s="68"/>
      <c r="X325" s="68"/>
    </row>
    <row r="326" spans="1:24">
      <c r="A326" s="147"/>
      <c r="B326" s="147"/>
      <c r="C326" s="68"/>
      <c r="D326" s="68"/>
      <c r="E326" s="68"/>
      <c r="F326" s="68"/>
      <c r="G326" s="68"/>
      <c r="H326" s="68"/>
      <c r="I326" s="68"/>
      <c r="J326" s="68"/>
      <c r="K326" s="68"/>
      <c r="L326" s="68"/>
      <c r="M326" s="68"/>
      <c r="N326" s="68"/>
      <c r="O326" s="68"/>
      <c r="P326" s="68"/>
      <c r="Q326" s="68"/>
      <c r="R326" s="68"/>
      <c r="S326" s="68"/>
      <c r="T326" s="68"/>
      <c r="U326" s="68"/>
      <c r="V326" s="68"/>
      <c r="W326" s="68"/>
      <c r="X326" s="68"/>
    </row>
    <row r="327" spans="1:24">
      <c r="A327" s="147"/>
      <c r="B327" s="147"/>
      <c r="C327" s="68"/>
      <c r="D327" s="68"/>
      <c r="E327" s="68"/>
      <c r="F327" s="68"/>
      <c r="G327" s="68"/>
      <c r="H327" s="68"/>
      <c r="I327" s="68"/>
      <c r="J327" s="68"/>
      <c r="K327" s="68"/>
      <c r="L327" s="68"/>
      <c r="M327" s="68"/>
      <c r="N327" s="68"/>
      <c r="O327" s="68"/>
      <c r="P327" s="68"/>
      <c r="Q327" s="68"/>
      <c r="R327" s="68"/>
      <c r="S327" s="68"/>
      <c r="T327" s="68"/>
      <c r="U327" s="68"/>
      <c r="V327" s="68"/>
      <c r="W327" s="68"/>
      <c r="X327" s="68"/>
    </row>
    <row r="328" spans="1:24">
      <c r="A328" s="147"/>
      <c r="B328" s="147"/>
      <c r="C328" s="68"/>
      <c r="D328" s="68"/>
      <c r="E328" s="68"/>
      <c r="F328" s="68"/>
      <c r="G328" s="68"/>
      <c r="H328" s="68"/>
      <c r="I328" s="68"/>
      <c r="J328" s="68"/>
      <c r="K328" s="68"/>
      <c r="L328" s="68"/>
      <c r="M328" s="68"/>
      <c r="N328" s="68"/>
      <c r="O328" s="68"/>
      <c r="P328" s="68"/>
      <c r="Q328" s="68"/>
      <c r="R328" s="68"/>
      <c r="S328" s="68"/>
      <c r="T328" s="68"/>
      <c r="U328" s="68"/>
      <c r="V328" s="68"/>
      <c r="W328" s="68"/>
      <c r="X328" s="147"/>
    </row>
    <row r="329" spans="1:24">
      <c r="A329" s="147"/>
      <c r="B329" s="147"/>
      <c r="C329" s="68"/>
      <c r="D329" s="68"/>
      <c r="E329" s="68"/>
      <c r="F329" s="68"/>
      <c r="G329" s="68"/>
      <c r="H329" s="68"/>
      <c r="I329" s="68"/>
      <c r="J329" s="68"/>
      <c r="K329" s="68"/>
      <c r="L329" s="68"/>
      <c r="M329" s="68"/>
      <c r="N329" s="68"/>
      <c r="O329" s="68"/>
      <c r="P329" s="68"/>
      <c r="Q329" s="68"/>
      <c r="R329" s="68"/>
      <c r="S329" s="68"/>
      <c r="T329" s="68"/>
      <c r="U329" s="68"/>
      <c r="V329" s="68"/>
      <c r="W329" s="68"/>
      <c r="X329" s="147"/>
    </row>
    <row r="330" spans="1:24">
      <c r="A330" s="147"/>
      <c r="B330" s="147"/>
      <c r="C330" s="68"/>
      <c r="D330" s="68"/>
      <c r="E330" s="68"/>
      <c r="F330" s="68"/>
      <c r="G330" s="68"/>
      <c r="H330" s="68"/>
      <c r="I330" s="68"/>
      <c r="J330" s="68"/>
      <c r="K330" s="68"/>
      <c r="L330" s="68"/>
      <c r="M330" s="68"/>
      <c r="N330" s="68"/>
      <c r="O330" s="68"/>
      <c r="P330" s="68"/>
      <c r="Q330" s="68"/>
      <c r="R330" s="68"/>
      <c r="S330" s="68"/>
      <c r="T330" s="68"/>
      <c r="U330" s="68"/>
      <c r="V330" s="68"/>
      <c r="W330" s="68"/>
      <c r="X330" s="147"/>
    </row>
    <row r="331" spans="1:24">
      <c r="A331" s="147"/>
      <c r="B331" s="147"/>
      <c r="C331" s="68"/>
      <c r="D331" s="68"/>
      <c r="E331" s="68"/>
      <c r="F331" s="68"/>
      <c r="G331" s="68"/>
      <c r="H331" s="68"/>
      <c r="I331" s="68"/>
      <c r="J331" s="68"/>
      <c r="K331" s="68"/>
      <c r="L331" s="68"/>
      <c r="M331" s="68"/>
      <c r="N331" s="68"/>
      <c r="O331" s="68"/>
      <c r="P331" s="68"/>
      <c r="Q331" s="68"/>
      <c r="R331" s="68"/>
      <c r="S331" s="68"/>
      <c r="T331" s="68"/>
      <c r="U331" s="68"/>
      <c r="V331" s="68"/>
      <c r="W331" s="68"/>
      <c r="X331" s="147"/>
    </row>
    <row r="332" spans="1:24">
      <c r="A332" s="147"/>
      <c r="B332" s="147"/>
      <c r="C332" s="68"/>
      <c r="D332" s="68"/>
      <c r="E332" s="68"/>
      <c r="F332" s="68"/>
      <c r="G332" s="68"/>
      <c r="H332" s="68"/>
      <c r="I332" s="68"/>
      <c r="J332" s="68"/>
      <c r="K332" s="68"/>
      <c r="L332" s="68"/>
      <c r="M332" s="68"/>
      <c r="N332" s="68"/>
      <c r="O332" s="68"/>
      <c r="P332" s="68"/>
      <c r="Q332" s="68"/>
      <c r="R332" s="68"/>
      <c r="S332" s="68"/>
      <c r="T332" s="68"/>
      <c r="U332" s="68"/>
      <c r="V332" s="68"/>
      <c r="W332" s="68"/>
      <c r="X332" s="147"/>
    </row>
    <row r="333" spans="1:24">
      <c r="A333" s="147"/>
      <c r="B333" s="147"/>
      <c r="C333" s="68"/>
      <c r="D333" s="68"/>
      <c r="E333" s="68"/>
      <c r="F333" s="68"/>
      <c r="G333" s="68"/>
      <c r="H333" s="68"/>
      <c r="I333" s="68"/>
      <c r="J333" s="68"/>
      <c r="K333" s="68"/>
      <c r="L333" s="68"/>
      <c r="M333" s="68"/>
      <c r="N333" s="68"/>
      <c r="O333" s="68"/>
      <c r="P333" s="68"/>
      <c r="Q333" s="68"/>
      <c r="R333" s="68"/>
      <c r="S333" s="68"/>
      <c r="T333" s="68"/>
      <c r="U333" s="68"/>
      <c r="V333" s="68"/>
      <c r="W333" s="68"/>
      <c r="X333" s="147"/>
    </row>
    <row r="334" spans="1:24">
      <c r="A334" s="147"/>
      <c r="B334" s="147"/>
      <c r="C334" s="68"/>
      <c r="D334" s="68"/>
      <c r="E334" s="68"/>
      <c r="F334" s="68"/>
      <c r="G334" s="68"/>
      <c r="H334" s="68"/>
      <c r="I334" s="68"/>
      <c r="J334" s="68"/>
      <c r="K334" s="68"/>
      <c r="L334" s="68"/>
      <c r="M334" s="68"/>
      <c r="N334" s="68"/>
      <c r="O334" s="68"/>
      <c r="P334" s="68"/>
      <c r="Q334" s="68"/>
      <c r="R334" s="68"/>
      <c r="S334" s="68"/>
      <c r="T334" s="68"/>
      <c r="U334" s="68"/>
      <c r="V334" s="68"/>
      <c r="W334" s="68"/>
      <c r="X334" s="147"/>
    </row>
    <row r="335" spans="1:24">
      <c r="A335" s="147"/>
      <c r="B335" s="147"/>
      <c r="C335" s="68"/>
      <c r="D335" s="68"/>
      <c r="E335" s="68"/>
      <c r="F335" s="68"/>
      <c r="G335" s="68"/>
      <c r="H335" s="68"/>
      <c r="I335" s="68"/>
      <c r="J335" s="68"/>
      <c r="K335" s="68"/>
      <c r="L335" s="68"/>
      <c r="M335" s="68"/>
      <c r="N335" s="68"/>
      <c r="O335" s="68"/>
      <c r="P335" s="68"/>
      <c r="Q335" s="68"/>
      <c r="R335" s="68"/>
      <c r="S335" s="68"/>
      <c r="T335" s="68"/>
      <c r="U335" s="68"/>
      <c r="V335" s="68"/>
      <c r="W335" s="68"/>
      <c r="X335" s="147"/>
    </row>
    <row r="336" spans="1:24">
      <c r="A336" s="147"/>
      <c r="B336" s="147"/>
      <c r="C336" s="68"/>
      <c r="D336" s="68"/>
      <c r="E336" s="68"/>
      <c r="F336" s="68"/>
      <c r="G336" s="68"/>
      <c r="H336" s="68"/>
      <c r="I336" s="68"/>
      <c r="J336" s="68"/>
      <c r="K336" s="68"/>
      <c r="L336" s="68"/>
      <c r="M336" s="68"/>
      <c r="N336" s="68"/>
      <c r="O336" s="68"/>
      <c r="P336" s="68"/>
      <c r="Q336" s="68"/>
      <c r="R336" s="68"/>
      <c r="S336" s="68"/>
      <c r="T336" s="68"/>
      <c r="U336" s="68"/>
      <c r="V336" s="68"/>
      <c r="W336" s="68"/>
      <c r="X336" s="147"/>
    </row>
    <row r="337" spans="1:24">
      <c r="A337" s="147"/>
      <c r="B337" s="147"/>
      <c r="C337" s="68"/>
      <c r="D337" s="68"/>
      <c r="E337" s="68"/>
      <c r="F337" s="68"/>
      <c r="G337" s="68"/>
      <c r="H337" s="68"/>
      <c r="I337" s="68"/>
      <c r="J337" s="68"/>
      <c r="K337" s="68"/>
      <c r="L337" s="68"/>
      <c r="M337" s="68"/>
      <c r="N337" s="68"/>
      <c r="O337" s="68"/>
      <c r="P337" s="68"/>
      <c r="Q337" s="68"/>
      <c r="R337" s="68"/>
      <c r="S337" s="68"/>
      <c r="T337" s="68"/>
      <c r="U337" s="68"/>
      <c r="V337" s="68"/>
      <c r="W337" s="68"/>
      <c r="X337" s="147"/>
    </row>
    <row r="338" spans="1:24">
      <c r="A338" s="147"/>
      <c r="B338" s="147"/>
      <c r="C338" s="68"/>
      <c r="D338" s="68"/>
      <c r="E338" s="68"/>
      <c r="F338" s="68"/>
      <c r="G338" s="68"/>
      <c r="H338" s="68"/>
      <c r="I338" s="68"/>
      <c r="J338" s="68"/>
      <c r="K338" s="68"/>
      <c r="L338" s="68"/>
      <c r="M338" s="68"/>
      <c r="N338" s="68"/>
      <c r="O338" s="68"/>
      <c r="P338" s="68"/>
      <c r="Q338" s="68"/>
      <c r="R338" s="68"/>
      <c r="S338" s="68"/>
      <c r="T338" s="68"/>
      <c r="U338" s="68"/>
      <c r="V338" s="68"/>
      <c r="W338" s="68"/>
      <c r="X338" s="147"/>
    </row>
    <row r="339" spans="1:24">
      <c r="A339" s="147"/>
      <c r="B339" s="147"/>
      <c r="C339" s="68"/>
      <c r="D339" s="68"/>
      <c r="E339" s="68"/>
      <c r="F339" s="68"/>
      <c r="G339" s="68"/>
      <c r="H339" s="68"/>
      <c r="I339" s="68"/>
      <c r="J339" s="68"/>
      <c r="K339" s="68"/>
      <c r="L339" s="68"/>
      <c r="M339" s="68"/>
      <c r="N339" s="68"/>
      <c r="O339" s="68"/>
      <c r="P339" s="68"/>
      <c r="Q339" s="68"/>
      <c r="R339" s="68"/>
      <c r="S339" s="68"/>
      <c r="T339" s="68"/>
      <c r="U339" s="68"/>
      <c r="V339" s="68"/>
      <c r="W339" s="68"/>
      <c r="X339" s="147"/>
    </row>
    <row r="340" spans="1:24">
      <c r="A340" s="147"/>
      <c r="B340" s="147"/>
      <c r="C340" s="68"/>
      <c r="D340" s="68"/>
      <c r="E340" s="68"/>
      <c r="F340" s="68"/>
      <c r="G340" s="68"/>
      <c r="H340" s="68"/>
      <c r="I340" s="68"/>
      <c r="J340" s="68"/>
      <c r="K340" s="68"/>
      <c r="L340" s="68"/>
      <c r="M340" s="68"/>
      <c r="N340" s="68"/>
      <c r="O340" s="68"/>
      <c r="P340" s="68"/>
      <c r="Q340" s="68"/>
      <c r="R340" s="68"/>
      <c r="S340" s="68"/>
      <c r="T340" s="68"/>
      <c r="U340" s="68"/>
      <c r="V340" s="68"/>
      <c r="W340" s="68"/>
      <c r="X340" s="147"/>
    </row>
    <row r="341" spans="1:24">
      <c r="A341" s="147"/>
      <c r="B341" s="147"/>
      <c r="C341" s="68"/>
      <c r="D341" s="68"/>
      <c r="E341" s="68"/>
      <c r="F341" s="68"/>
      <c r="G341" s="68"/>
      <c r="H341" s="68"/>
      <c r="I341" s="68"/>
      <c r="J341" s="68"/>
      <c r="K341" s="68"/>
      <c r="L341" s="68"/>
      <c r="M341" s="68"/>
      <c r="N341" s="68"/>
      <c r="O341" s="68"/>
      <c r="P341" s="68"/>
      <c r="Q341" s="68"/>
      <c r="R341" s="68"/>
      <c r="S341" s="68"/>
      <c r="T341" s="68"/>
      <c r="U341" s="68"/>
      <c r="V341" s="68"/>
      <c r="W341" s="68"/>
      <c r="X341" s="147"/>
    </row>
    <row r="342" spans="1:24">
      <c r="A342" s="147"/>
      <c r="B342" s="147"/>
      <c r="C342" s="68"/>
      <c r="D342" s="68"/>
      <c r="E342" s="68"/>
      <c r="F342" s="68"/>
      <c r="G342" s="68"/>
      <c r="H342" s="68"/>
      <c r="I342" s="68"/>
      <c r="J342" s="68"/>
      <c r="K342" s="68"/>
      <c r="L342" s="68"/>
      <c r="M342" s="68"/>
      <c r="N342" s="68"/>
      <c r="O342" s="68"/>
      <c r="P342" s="68"/>
      <c r="Q342" s="68"/>
      <c r="R342" s="68"/>
      <c r="S342" s="68"/>
      <c r="T342" s="68"/>
      <c r="U342" s="68"/>
      <c r="V342" s="68"/>
      <c r="W342" s="68"/>
      <c r="X342" s="147"/>
    </row>
    <row r="343" spans="1:24">
      <c r="A343" s="147"/>
      <c r="B343" s="147"/>
      <c r="C343" s="68"/>
      <c r="D343" s="68"/>
      <c r="E343" s="68"/>
      <c r="F343" s="68"/>
      <c r="G343" s="68"/>
      <c r="H343" s="68"/>
      <c r="I343" s="68"/>
      <c r="J343" s="68"/>
      <c r="K343" s="68"/>
      <c r="L343" s="68"/>
      <c r="M343" s="68"/>
      <c r="N343" s="68"/>
      <c r="O343" s="68"/>
      <c r="P343" s="68"/>
      <c r="Q343" s="68"/>
      <c r="R343" s="68"/>
      <c r="S343" s="68"/>
      <c r="T343" s="68"/>
      <c r="U343" s="68"/>
      <c r="V343" s="68"/>
      <c r="W343" s="68"/>
      <c r="X343" s="147"/>
    </row>
    <row r="344" spans="1:24">
      <c r="A344" s="147"/>
      <c r="B344" s="147"/>
      <c r="C344" s="68"/>
      <c r="D344" s="68"/>
      <c r="E344" s="68"/>
      <c r="F344" s="68"/>
      <c r="G344" s="68"/>
      <c r="H344" s="68"/>
      <c r="I344" s="68"/>
      <c r="J344" s="68"/>
      <c r="K344" s="68"/>
      <c r="L344" s="68"/>
      <c r="M344" s="68"/>
      <c r="N344" s="68"/>
      <c r="O344" s="68"/>
      <c r="P344" s="68"/>
      <c r="Q344" s="68"/>
      <c r="R344" s="68"/>
      <c r="S344" s="68"/>
      <c r="T344" s="68"/>
      <c r="U344" s="68"/>
      <c r="V344" s="68"/>
      <c r="W344" s="68"/>
      <c r="X344" s="147"/>
    </row>
    <row r="345" spans="1:24">
      <c r="A345" s="147"/>
      <c r="B345" s="147"/>
      <c r="C345" s="68"/>
      <c r="D345" s="68"/>
      <c r="E345" s="68"/>
      <c r="F345" s="68"/>
      <c r="G345" s="68"/>
      <c r="H345" s="68"/>
      <c r="I345" s="68"/>
      <c r="J345" s="68"/>
      <c r="K345" s="68"/>
      <c r="L345" s="68"/>
      <c r="M345" s="68"/>
      <c r="N345" s="68"/>
      <c r="O345" s="68"/>
      <c r="P345" s="68"/>
      <c r="Q345" s="68"/>
      <c r="R345" s="68"/>
      <c r="S345" s="68"/>
      <c r="T345" s="68"/>
      <c r="U345" s="68"/>
      <c r="V345" s="68"/>
      <c r="W345" s="68"/>
      <c r="X345" s="147"/>
    </row>
    <row r="346" spans="1:24">
      <c r="A346" s="147"/>
      <c r="B346" s="147"/>
      <c r="C346" s="68"/>
      <c r="D346" s="68"/>
      <c r="E346" s="68"/>
      <c r="F346" s="68"/>
      <c r="G346" s="68"/>
      <c r="H346" s="68"/>
      <c r="I346" s="68"/>
      <c r="J346" s="68"/>
      <c r="K346" s="68"/>
      <c r="L346" s="68"/>
      <c r="M346" s="68"/>
      <c r="N346" s="68"/>
      <c r="O346" s="68"/>
      <c r="P346" s="68"/>
      <c r="Q346" s="68"/>
      <c r="R346" s="68"/>
      <c r="S346" s="68"/>
      <c r="T346" s="68"/>
      <c r="U346" s="68"/>
      <c r="V346" s="68"/>
      <c r="W346" s="68"/>
      <c r="X346" s="147"/>
    </row>
    <row r="347" spans="1:24">
      <c r="A347" s="147"/>
      <c r="B347" s="147"/>
      <c r="C347" s="68"/>
      <c r="D347" s="68"/>
      <c r="E347" s="68"/>
      <c r="F347" s="68"/>
      <c r="G347" s="68"/>
      <c r="H347" s="68"/>
      <c r="I347" s="68"/>
      <c r="J347" s="68"/>
      <c r="K347" s="68"/>
      <c r="L347" s="68"/>
      <c r="M347" s="68"/>
      <c r="N347" s="68"/>
      <c r="O347" s="68"/>
      <c r="P347" s="68"/>
      <c r="Q347" s="68"/>
      <c r="R347" s="68"/>
      <c r="S347" s="68"/>
      <c r="T347" s="68"/>
      <c r="U347" s="68"/>
      <c r="V347" s="68"/>
      <c r="W347" s="68"/>
      <c r="X347" s="147"/>
    </row>
    <row r="348" spans="1:24">
      <c r="A348" s="193"/>
      <c r="B348" s="193"/>
      <c r="C348" s="68"/>
      <c r="D348" s="68"/>
      <c r="E348" s="68"/>
      <c r="F348" s="68"/>
      <c r="G348" s="68"/>
      <c r="H348" s="68"/>
      <c r="I348" s="68"/>
      <c r="J348" s="68"/>
      <c r="K348" s="68"/>
      <c r="L348" s="68"/>
      <c r="M348" s="68"/>
      <c r="N348" s="68"/>
      <c r="O348" s="68"/>
      <c r="P348" s="68"/>
      <c r="Q348" s="68"/>
      <c r="R348" s="68"/>
      <c r="S348" s="68"/>
      <c r="T348" s="68"/>
      <c r="U348" s="68"/>
      <c r="V348" s="68"/>
      <c r="W348" s="68"/>
      <c r="X348" s="68"/>
    </row>
    <row r="349" spans="1:24">
      <c r="A349" s="59"/>
      <c r="B349" s="59"/>
      <c r="C349" s="74"/>
      <c r="D349" s="74"/>
      <c r="E349" s="73"/>
      <c r="F349" s="73"/>
      <c r="G349" s="73"/>
      <c r="H349" s="73"/>
      <c r="I349" s="73"/>
      <c r="J349" s="73"/>
      <c r="K349" s="73"/>
      <c r="L349" s="73"/>
      <c r="M349" s="73"/>
      <c r="N349" s="73"/>
      <c r="O349" s="73"/>
      <c r="P349" s="73"/>
      <c r="Q349" s="73"/>
      <c r="R349" s="73"/>
      <c r="S349" s="73"/>
      <c r="T349" s="73"/>
      <c r="U349" s="73"/>
      <c r="V349" s="73"/>
      <c r="W349" s="73"/>
      <c r="X349" s="79"/>
    </row>
    <row r="350" spans="1:24">
      <c r="A350" s="59"/>
      <c r="B350" s="59"/>
      <c r="C350" s="73"/>
      <c r="D350" s="73"/>
      <c r="E350" s="74"/>
      <c r="F350" s="74"/>
      <c r="G350" s="74"/>
      <c r="H350" s="74"/>
      <c r="I350" s="74"/>
      <c r="J350" s="74"/>
      <c r="K350" s="74"/>
      <c r="L350" s="74"/>
      <c r="M350" s="74"/>
      <c r="N350" s="74"/>
      <c r="O350" s="74"/>
      <c r="P350" s="74"/>
      <c r="Q350" s="74"/>
      <c r="R350" s="74"/>
      <c r="S350" s="74"/>
      <c r="T350" s="74"/>
      <c r="U350" s="74"/>
      <c r="V350" s="74"/>
      <c r="W350" s="74"/>
      <c r="X350" s="73"/>
    </row>
    <row r="351" spans="1:24">
      <c r="A351" s="147"/>
      <c r="B351" s="147"/>
      <c r="C351" s="68"/>
      <c r="D351" s="68"/>
      <c r="E351" s="68"/>
      <c r="F351" s="68"/>
      <c r="G351" s="68"/>
      <c r="H351" s="68"/>
      <c r="I351" s="68"/>
      <c r="J351" s="68"/>
      <c r="K351" s="68"/>
      <c r="L351" s="68"/>
      <c r="M351" s="68"/>
      <c r="N351" s="68"/>
      <c r="O351" s="68"/>
      <c r="P351" s="68"/>
      <c r="Q351" s="68"/>
      <c r="R351" s="68"/>
      <c r="S351" s="68"/>
      <c r="T351" s="68"/>
      <c r="U351" s="68"/>
      <c r="V351" s="68"/>
      <c r="W351" s="68"/>
      <c r="X351" s="68"/>
    </row>
    <row r="352" spans="1:24">
      <c r="A352" s="147"/>
      <c r="B352" s="147"/>
      <c r="C352" s="68"/>
      <c r="D352" s="68"/>
      <c r="E352" s="68"/>
      <c r="F352" s="68"/>
      <c r="G352" s="68"/>
      <c r="H352" s="68"/>
      <c r="I352" s="68"/>
      <c r="J352" s="68"/>
      <c r="K352" s="68"/>
      <c r="L352" s="68"/>
      <c r="M352" s="68"/>
      <c r="N352" s="68"/>
      <c r="O352" s="68"/>
      <c r="P352" s="68"/>
      <c r="Q352" s="68"/>
      <c r="R352" s="68"/>
      <c r="S352" s="68"/>
      <c r="T352" s="68"/>
      <c r="U352" s="68"/>
      <c r="V352" s="68"/>
      <c r="W352" s="68"/>
      <c r="X352" s="68"/>
    </row>
    <row r="353" spans="1:24">
      <c r="A353" s="147"/>
      <c r="B353" s="147"/>
      <c r="C353" s="68"/>
      <c r="D353" s="68"/>
      <c r="E353" s="68"/>
      <c r="F353" s="68"/>
      <c r="G353" s="68"/>
      <c r="H353" s="68"/>
      <c r="I353" s="68"/>
      <c r="J353" s="68"/>
      <c r="K353" s="68"/>
      <c r="L353" s="68"/>
      <c r="M353" s="68"/>
      <c r="N353" s="68"/>
      <c r="O353" s="68"/>
      <c r="P353" s="68"/>
      <c r="Q353" s="68"/>
      <c r="R353" s="68"/>
      <c r="S353" s="68"/>
      <c r="T353" s="68"/>
      <c r="U353" s="68"/>
      <c r="V353" s="68"/>
      <c r="W353" s="68"/>
      <c r="X353" s="68"/>
    </row>
    <row r="354" spans="1:24">
      <c r="A354" s="147"/>
      <c r="B354" s="147"/>
      <c r="C354" s="68"/>
      <c r="D354" s="68"/>
      <c r="E354" s="68"/>
      <c r="F354" s="68"/>
      <c r="G354" s="68"/>
      <c r="H354" s="68"/>
      <c r="I354" s="68"/>
      <c r="J354" s="68"/>
      <c r="K354" s="68"/>
      <c r="L354" s="68"/>
      <c r="M354" s="68"/>
      <c r="N354" s="68"/>
      <c r="O354" s="68"/>
      <c r="P354" s="68"/>
      <c r="Q354" s="68"/>
      <c r="R354" s="68"/>
      <c r="S354" s="68"/>
      <c r="T354" s="68"/>
      <c r="U354" s="68"/>
      <c r="V354" s="68"/>
      <c r="W354" s="68"/>
      <c r="X354" s="68"/>
    </row>
    <row r="355" spans="1:24">
      <c r="A355" s="147"/>
      <c r="B355" s="147"/>
      <c r="C355" s="68"/>
      <c r="D355" s="68"/>
      <c r="E355" s="68"/>
      <c r="F355" s="68"/>
      <c r="G355" s="68"/>
      <c r="H355" s="68"/>
      <c r="I355" s="68"/>
      <c r="J355" s="68"/>
      <c r="K355" s="68"/>
      <c r="L355" s="68"/>
      <c r="M355" s="68"/>
      <c r="N355" s="68"/>
      <c r="O355" s="68"/>
      <c r="P355" s="68"/>
      <c r="Q355" s="68"/>
      <c r="R355" s="68"/>
      <c r="S355" s="68"/>
      <c r="T355" s="68"/>
      <c r="U355" s="68"/>
      <c r="V355" s="68"/>
      <c r="W355" s="68"/>
      <c r="X355" s="68"/>
    </row>
    <row r="356" spans="1:24">
      <c r="A356" s="147"/>
      <c r="B356" s="147"/>
      <c r="C356" s="68"/>
      <c r="D356" s="68"/>
      <c r="E356" s="68"/>
      <c r="F356" s="68"/>
      <c r="G356" s="68"/>
      <c r="H356" s="68"/>
      <c r="I356" s="68"/>
      <c r="J356" s="68"/>
      <c r="K356" s="68"/>
      <c r="L356" s="68"/>
      <c r="M356" s="68"/>
      <c r="N356" s="68"/>
      <c r="O356" s="68"/>
      <c r="P356" s="68"/>
      <c r="Q356" s="68"/>
      <c r="R356" s="68"/>
      <c r="S356" s="68"/>
      <c r="T356" s="68"/>
      <c r="U356" s="68"/>
      <c r="V356" s="68"/>
      <c r="W356" s="68"/>
      <c r="X356" s="68"/>
    </row>
    <row r="357" spans="1:24">
      <c r="A357" s="147"/>
      <c r="B357" s="147"/>
      <c r="C357" s="68"/>
      <c r="D357" s="68"/>
      <c r="E357" s="68"/>
      <c r="F357" s="68"/>
      <c r="G357" s="68"/>
      <c r="H357" s="68"/>
      <c r="I357" s="68"/>
      <c r="J357" s="68"/>
      <c r="K357" s="68"/>
      <c r="L357" s="68"/>
      <c r="M357" s="68"/>
      <c r="N357" s="68"/>
      <c r="O357" s="68"/>
      <c r="P357" s="68"/>
      <c r="Q357" s="68"/>
      <c r="R357" s="68"/>
      <c r="S357" s="68"/>
      <c r="T357" s="68"/>
      <c r="U357" s="68"/>
      <c r="V357" s="68"/>
      <c r="W357" s="68"/>
      <c r="X357" s="68"/>
    </row>
    <row r="358" spans="1:24">
      <c r="A358" s="147"/>
      <c r="B358" s="147"/>
      <c r="C358" s="68"/>
      <c r="D358" s="68"/>
      <c r="E358" s="68"/>
      <c r="F358" s="68"/>
      <c r="G358" s="68"/>
      <c r="H358" s="68"/>
      <c r="I358" s="68"/>
      <c r="J358" s="68"/>
      <c r="K358" s="68"/>
      <c r="L358" s="68"/>
      <c r="M358" s="68"/>
      <c r="N358" s="68"/>
      <c r="O358" s="68"/>
      <c r="P358" s="68"/>
      <c r="Q358" s="68"/>
      <c r="R358" s="68"/>
      <c r="S358" s="68"/>
      <c r="T358" s="68"/>
      <c r="U358" s="68"/>
      <c r="V358" s="68"/>
      <c r="W358" s="68"/>
      <c r="X358" s="68"/>
    </row>
    <row r="359" spans="1:24">
      <c r="A359" s="147"/>
      <c r="B359" s="147"/>
      <c r="C359" s="68"/>
      <c r="D359" s="68"/>
      <c r="E359" s="68"/>
      <c r="F359" s="68"/>
      <c r="G359" s="68"/>
      <c r="H359" s="68"/>
      <c r="I359" s="68"/>
      <c r="J359" s="68"/>
      <c r="K359" s="68"/>
      <c r="L359" s="68"/>
      <c r="M359" s="68"/>
      <c r="N359" s="68"/>
      <c r="O359" s="68"/>
      <c r="P359" s="68"/>
      <c r="Q359" s="68"/>
      <c r="R359" s="68"/>
      <c r="S359" s="68"/>
      <c r="T359" s="68"/>
      <c r="U359" s="68"/>
      <c r="V359" s="68"/>
      <c r="W359" s="68"/>
      <c r="X359" s="68"/>
    </row>
    <row r="360" spans="1:24">
      <c r="A360" s="147"/>
      <c r="B360" s="147"/>
      <c r="C360" s="68"/>
      <c r="D360" s="68"/>
      <c r="E360" s="68"/>
      <c r="F360" s="68"/>
      <c r="G360" s="68"/>
      <c r="H360" s="68"/>
      <c r="I360" s="68"/>
      <c r="J360" s="68"/>
      <c r="K360" s="68"/>
      <c r="L360" s="68"/>
      <c r="M360" s="68"/>
      <c r="N360" s="68"/>
      <c r="O360" s="68"/>
      <c r="P360" s="68"/>
      <c r="Q360" s="68"/>
      <c r="R360" s="68"/>
      <c r="S360" s="68"/>
      <c r="T360" s="68"/>
      <c r="U360" s="68"/>
      <c r="V360" s="68"/>
      <c r="W360" s="68"/>
      <c r="X360" s="68"/>
    </row>
    <row r="361" spans="1:24">
      <c r="A361" s="147"/>
      <c r="B361" s="147"/>
      <c r="C361" s="68"/>
      <c r="D361" s="68"/>
      <c r="E361" s="68"/>
      <c r="F361" s="68"/>
      <c r="G361" s="68"/>
      <c r="H361" s="68"/>
      <c r="I361" s="68"/>
      <c r="J361" s="68"/>
      <c r="K361" s="68"/>
      <c r="L361" s="68"/>
      <c r="M361" s="68"/>
      <c r="N361" s="68"/>
      <c r="O361" s="68"/>
      <c r="P361" s="68"/>
      <c r="Q361" s="68"/>
      <c r="R361" s="68"/>
      <c r="S361" s="68"/>
      <c r="T361" s="68"/>
      <c r="U361" s="68"/>
      <c r="V361" s="68"/>
      <c r="W361" s="68"/>
      <c r="X361" s="68"/>
    </row>
    <row r="362" spans="1:24">
      <c r="A362" s="147"/>
      <c r="B362" s="147"/>
      <c r="C362" s="68"/>
      <c r="D362" s="68"/>
      <c r="E362" s="68"/>
      <c r="F362" s="68"/>
      <c r="G362" s="68"/>
      <c r="H362" s="68"/>
      <c r="I362" s="68"/>
      <c r="J362" s="68"/>
      <c r="K362" s="68"/>
      <c r="L362" s="68"/>
      <c r="M362" s="68"/>
      <c r="N362" s="68"/>
      <c r="O362" s="68"/>
      <c r="P362" s="68"/>
      <c r="Q362" s="68"/>
      <c r="R362" s="68"/>
      <c r="S362" s="68"/>
      <c r="T362" s="68"/>
      <c r="U362" s="68"/>
      <c r="V362" s="68"/>
      <c r="W362" s="68"/>
      <c r="X362" s="68"/>
    </row>
    <row r="363" spans="1:24">
      <c r="A363" s="147"/>
      <c r="B363" s="147"/>
      <c r="C363" s="68"/>
      <c r="D363" s="68"/>
      <c r="E363" s="68"/>
      <c r="F363" s="68"/>
      <c r="G363" s="68"/>
      <c r="H363" s="68"/>
      <c r="I363" s="68"/>
      <c r="J363" s="68"/>
      <c r="K363" s="68"/>
      <c r="L363" s="68"/>
      <c r="M363" s="68"/>
      <c r="N363" s="68"/>
      <c r="O363" s="68"/>
      <c r="P363" s="68"/>
      <c r="Q363" s="68"/>
      <c r="R363" s="68"/>
      <c r="S363" s="68"/>
      <c r="T363" s="68"/>
      <c r="U363" s="68"/>
      <c r="V363" s="68"/>
      <c r="W363" s="68"/>
      <c r="X363" s="147"/>
    </row>
    <row r="364" spans="1:24">
      <c r="A364" s="147"/>
      <c r="B364" s="147"/>
      <c r="C364" s="68"/>
      <c r="D364" s="68"/>
      <c r="E364" s="68"/>
      <c r="F364" s="68"/>
      <c r="G364" s="68"/>
      <c r="H364" s="68"/>
      <c r="I364" s="68"/>
      <c r="J364" s="68"/>
      <c r="K364" s="68"/>
      <c r="L364" s="68"/>
      <c r="M364" s="68"/>
      <c r="N364" s="68"/>
      <c r="O364" s="68"/>
      <c r="P364" s="68"/>
      <c r="Q364" s="68"/>
      <c r="R364" s="68"/>
      <c r="S364" s="68"/>
      <c r="T364" s="68"/>
      <c r="U364" s="68"/>
      <c r="V364" s="68"/>
      <c r="W364" s="68"/>
      <c r="X364" s="147"/>
    </row>
    <row r="365" spans="1:24">
      <c r="A365" s="147"/>
      <c r="B365" s="147"/>
      <c r="C365" s="68"/>
      <c r="D365" s="68"/>
      <c r="E365" s="68"/>
      <c r="F365" s="68"/>
      <c r="G365" s="68"/>
      <c r="H365" s="68"/>
      <c r="I365" s="68"/>
      <c r="J365" s="68"/>
      <c r="K365" s="68"/>
      <c r="L365" s="68"/>
      <c r="M365" s="68"/>
      <c r="N365" s="68"/>
      <c r="O365" s="68"/>
      <c r="P365" s="68"/>
      <c r="Q365" s="68"/>
      <c r="R365" s="68"/>
      <c r="S365" s="68"/>
      <c r="T365" s="68"/>
      <c r="U365" s="68"/>
      <c r="V365" s="68"/>
      <c r="W365" s="68"/>
      <c r="X365" s="147"/>
    </row>
    <row r="366" spans="1:24">
      <c r="A366" s="147"/>
      <c r="B366" s="147"/>
      <c r="C366" s="68"/>
      <c r="D366" s="68"/>
      <c r="E366" s="68"/>
      <c r="F366" s="68"/>
      <c r="G366" s="68"/>
      <c r="H366" s="68"/>
      <c r="I366" s="68"/>
      <c r="J366" s="68"/>
      <c r="K366" s="68"/>
      <c r="L366" s="68"/>
      <c r="M366" s="68"/>
      <c r="N366" s="68"/>
      <c r="O366" s="68"/>
      <c r="P366" s="68"/>
      <c r="Q366" s="68"/>
      <c r="R366" s="68"/>
      <c r="S366" s="68"/>
      <c r="T366" s="68"/>
      <c r="U366" s="68"/>
      <c r="V366" s="68"/>
      <c r="W366" s="68"/>
      <c r="X366" s="147"/>
    </row>
    <row r="367" spans="1:24">
      <c r="A367" s="147"/>
      <c r="B367" s="147"/>
      <c r="C367" s="68"/>
      <c r="D367" s="68"/>
      <c r="E367" s="68"/>
      <c r="F367" s="68"/>
      <c r="G367" s="68"/>
      <c r="H367" s="68"/>
      <c r="I367" s="68"/>
      <c r="J367" s="68"/>
      <c r="K367" s="68"/>
      <c r="L367" s="68"/>
      <c r="M367" s="68"/>
      <c r="N367" s="68"/>
      <c r="O367" s="68"/>
      <c r="P367" s="68"/>
      <c r="Q367" s="68"/>
      <c r="R367" s="68"/>
      <c r="S367" s="68"/>
      <c r="T367" s="68"/>
      <c r="U367" s="68"/>
      <c r="V367" s="68"/>
      <c r="W367" s="68"/>
      <c r="X367" s="147"/>
    </row>
    <row r="368" spans="1:24">
      <c r="A368" s="147"/>
      <c r="B368" s="147"/>
      <c r="C368" s="68"/>
      <c r="D368" s="68"/>
      <c r="E368" s="68"/>
      <c r="F368" s="68"/>
      <c r="G368" s="68"/>
      <c r="H368" s="68"/>
      <c r="I368" s="68"/>
      <c r="J368" s="68"/>
      <c r="K368" s="68"/>
      <c r="L368" s="68"/>
      <c r="M368" s="68"/>
      <c r="N368" s="68"/>
      <c r="O368" s="68"/>
      <c r="P368" s="68"/>
      <c r="Q368" s="68"/>
      <c r="R368" s="68"/>
      <c r="S368" s="68"/>
      <c r="T368" s="68"/>
      <c r="U368" s="68"/>
      <c r="V368" s="68"/>
      <c r="W368" s="68"/>
      <c r="X368" s="147"/>
    </row>
    <row r="369" spans="1:24">
      <c r="A369" s="147"/>
      <c r="B369" s="147"/>
      <c r="C369" s="68"/>
      <c r="D369" s="68"/>
      <c r="E369" s="68"/>
      <c r="F369" s="68"/>
      <c r="G369" s="68"/>
      <c r="H369" s="68"/>
      <c r="I369" s="68"/>
      <c r="J369" s="68"/>
      <c r="K369" s="68"/>
      <c r="L369" s="68"/>
      <c r="M369" s="68"/>
      <c r="N369" s="68"/>
      <c r="O369" s="68"/>
      <c r="P369" s="68"/>
      <c r="Q369" s="68"/>
      <c r="R369" s="68"/>
      <c r="S369" s="68"/>
      <c r="T369" s="68"/>
      <c r="U369" s="68"/>
      <c r="V369" s="68"/>
      <c r="W369" s="68"/>
      <c r="X369" s="147"/>
    </row>
    <row r="370" spans="1:24">
      <c r="A370" s="147"/>
      <c r="B370" s="147"/>
      <c r="C370" s="68"/>
      <c r="D370" s="68"/>
      <c r="E370" s="68"/>
      <c r="F370" s="68"/>
      <c r="G370" s="68"/>
      <c r="H370" s="68"/>
      <c r="I370" s="68"/>
      <c r="J370" s="68"/>
      <c r="K370" s="68"/>
      <c r="L370" s="68"/>
      <c r="M370" s="68"/>
      <c r="N370" s="68"/>
      <c r="O370" s="68"/>
      <c r="P370" s="68"/>
      <c r="Q370" s="68"/>
      <c r="R370" s="68"/>
      <c r="S370" s="68"/>
      <c r="T370" s="68"/>
      <c r="U370" s="68"/>
      <c r="V370" s="68"/>
      <c r="W370" s="68"/>
      <c r="X370" s="147"/>
    </row>
    <row r="371" spans="1:24">
      <c r="A371" s="147"/>
      <c r="B371" s="147"/>
      <c r="C371" s="68"/>
      <c r="D371" s="68"/>
      <c r="E371" s="68"/>
      <c r="F371" s="68"/>
      <c r="G371" s="68"/>
      <c r="H371" s="68"/>
      <c r="I371" s="68"/>
      <c r="J371" s="68"/>
      <c r="K371" s="68"/>
      <c r="L371" s="68"/>
      <c r="M371" s="68"/>
      <c r="N371" s="68"/>
      <c r="O371" s="68"/>
      <c r="P371" s="68"/>
      <c r="Q371" s="68"/>
      <c r="R371" s="68"/>
      <c r="S371" s="68"/>
      <c r="T371" s="68"/>
      <c r="U371" s="68"/>
      <c r="V371" s="68"/>
      <c r="W371" s="68"/>
      <c r="X371" s="147"/>
    </row>
    <row r="372" spans="1:24">
      <c r="A372" s="147"/>
      <c r="B372" s="147"/>
      <c r="C372" s="68"/>
      <c r="D372" s="68"/>
      <c r="E372" s="68"/>
      <c r="F372" s="68"/>
      <c r="G372" s="68"/>
      <c r="H372" s="68"/>
      <c r="I372" s="68"/>
      <c r="J372" s="68"/>
      <c r="K372" s="68"/>
      <c r="L372" s="68"/>
      <c r="M372" s="68"/>
      <c r="N372" s="68"/>
      <c r="O372" s="68"/>
      <c r="P372" s="68"/>
      <c r="Q372" s="68"/>
      <c r="R372" s="68"/>
      <c r="S372" s="68"/>
      <c r="T372" s="68"/>
      <c r="U372" s="68"/>
      <c r="V372" s="68"/>
      <c r="W372" s="68"/>
      <c r="X372" s="147"/>
    </row>
    <row r="373" spans="1:24">
      <c r="A373" s="147"/>
      <c r="B373" s="147"/>
      <c r="C373" s="68"/>
      <c r="D373" s="68"/>
      <c r="E373" s="68"/>
      <c r="F373" s="68"/>
      <c r="G373" s="68"/>
      <c r="H373" s="68"/>
      <c r="I373" s="68"/>
      <c r="J373" s="68"/>
      <c r="K373" s="68"/>
      <c r="L373" s="68"/>
      <c r="M373" s="68"/>
      <c r="N373" s="68"/>
      <c r="O373" s="68"/>
      <c r="P373" s="68"/>
      <c r="Q373" s="68"/>
      <c r="R373" s="68"/>
      <c r="S373" s="68"/>
      <c r="T373" s="68"/>
      <c r="U373" s="68"/>
      <c r="V373" s="68"/>
      <c r="W373" s="68"/>
      <c r="X373" s="147"/>
    </row>
    <row r="374" spans="1:24">
      <c r="A374" s="147"/>
      <c r="B374" s="147"/>
      <c r="C374" s="68"/>
      <c r="D374" s="68"/>
      <c r="E374" s="68"/>
      <c r="F374" s="68"/>
      <c r="G374" s="68"/>
      <c r="H374" s="68"/>
      <c r="I374" s="68"/>
      <c r="J374" s="68"/>
      <c r="K374" s="68"/>
      <c r="L374" s="68"/>
      <c r="M374" s="68"/>
      <c r="N374" s="68"/>
      <c r="O374" s="68"/>
      <c r="P374" s="68"/>
      <c r="Q374" s="68"/>
      <c r="R374" s="68"/>
      <c r="S374" s="68"/>
      <c r="T374" s="68"/>
      <c r="U374" s="68"/>
      <c r="V374" s="68"/>
      <c r="W374" s="68"/>
      <c r="X374" s="147"/>
    </row>
    <row r="375" spans="1:24">
      <c r="A375" s="147"/>
      <c r="B375" s="147"/>
      <c r="C375" s="68"/>
      <c r="D375" s="68"/>
      <c r="E375" s="68"/>
      <c r="F375" s="68"/>
      <c r="G375" s="68"/>
      <c r="H375" s="68"/>
      <c r="I375" s="68"/>
      <c r="J375" s="68"/>
      <c r="K375" s="68"/>
      <c r="L375" s="68"/>
      <c r="M375" s="68"/>
      <c r="N375" s="68"/>
      <c r="O375" s="68"/>
      <c r="P375" s="68"/>
      <c r="Q375" s="68"/>
      <c r="R375" s="68"/>
      <c r="S375" s="68"/>
      <c r="T375" s="68"/>
      <c r="U375" s="68"/>
      <c r="V375" s="68"/>
      <c r="W375" s="68"/>
      <c r="X375" s="147"/>
    </row>
    <row r="376" spans="1:24">
      <c r="A376" s="147"/>
      <c r="B376" s="147"/>
      <c r="C376" s="68"/>
      <c r="D376" s="68"/>
      <c r="E376" s="68"/>
      <c r="F376" s="68"/>
      <c r="G376" s="68"/>
      <c r="H376" s="68"/>
      <c r="I376" s="68"/>
      <c r="J376" s="68"/>
      <c r="K376" s="68"/>
      <c r="L376" s="68"/>
      <c r="M376" s="68"/>
      <c r="N376" s="68"/>
      <c r="O376" s="68"/>
      <c r="P376" s="68"/>
      <c r="Q376" s="68"/>
      <c r="R376" s="68"/>
      <c r="S376" s="68"/>
      <c r="T376" s="68"/>
      <c r="U376" s="68"/>
      <c r="V376" s="68"/>
      <c r="W376" s="68"/>
      <c r="X376" s="147"/>
    </row>
    <row r="377" spans="1:24">
      <c r="A377" s="147"/>
      <c r="B377" s="147"/>
      <c r="C377" s="68"/>
      <c r="D377" s="68"/>
      <c r="E377" s="68"/>
      <c r="F377" s="68"/>
      <c r="G377" s="68"/>
      <c r="H377" s="68"/>
      <c r="I377" s="68"/>
      <c r="J377" s="68"/>
      <c r="K377" s="68"/>
      <c r="L377" s="68"/>
      <c r="M377" s="68"/>
      <c r="N377" s="68"/>
      <c r="O377" s="68"/>
      <c r="P377" s="68"/>
      <c r="Q377" s="68"/>
      <c r="R377" s="68"/>
      <c r="S377" s="68"/>
      <c r="T377" s="68"/>
      <c r="U377" s="68"/>
      <c r="V377" s="68"/>
      <c r="W377" s="68"/>
      <c r="X377" s="147"/>
    </row>
    <row r="378" spans="1:24">
      <c r="A378" s="147"/>
      <c r="B378" s="147"/>
      <c r="C378" s="68"/>
      <c r="D378" s="68"/>
      <c r="E378" s="68"/>
      <c r="F378" s="68"/>
      <c r="G378" s="68"/>
      <c r="H378" s="68"/>
      <c r="I378" s="68"/>
      <c r="J378" s="68"/>
      <c r="K378" s="68"/>
      <c r="L378" s="68"/>
      <c r="M378" s="68"/>
      <c r="N378" s="68"/>
      <c r="O378" s="68"/>
      <c r="P378" s="68"/>
      <c r="Q378" s="68"/>
      <c r="R378" s="68"/>
      <c r="S378" s="68"/>
      <c r="T378" s="68"/>
      <c r="U378" s="68"/>
      <c r="V378" s="68"/>
      <c r="W378" s="68"/>
      <c r="X378" s="147"/>
    </row>
    <row r="379" spans="1:24">
      <c r="A379" s="147"/>
      <c r="B379" s="147"/>
      <c r="C379" s="68"/>
      <c r="D379" s="68"/>
      <c r="E379" s="68"/>
      <c r="F379" s="68"/>
      <c r="G379" s="68"/>
      <c r="H379" s="68"/>
      <c r="I379" s="68"/>
      <c r="J379" s="68"/>
      <c r="K379" s="68"/>
      <c r="L379" s="68"/>
      <c r="M379" s="68"/>
      <c r="N379" s="68"/>
      <c r="O379" s="68"/>
      <c r="P379" s="68"/>
      <c r="Q379" s="68"/>
      <c r="R379" s="68"/>
      <c r="S379" s="68"/>
      <c r="T379" s="68"/>
      <c r="U379" s="68"/>
      <c r="V379" s="68"/>
      <c r="W379" s="68"/>
      <c r="X379" s="147"/>
    </row>
    <row r="380" spans="1:24">
      <c r="A380" s="147"/>
      <c r="B380" s="147"/>
      <c r="C380" s="68"/>
      <c r="D380" s="68"/>
      <c r="E380" s="68"/>
      <c r="F380" s="68"/>
      <c r="G380" s="68"/>
      <c r="H380" s="68"/>
      <c r="I380" s="68"/>
      <c r="J380" s="68"/>
      <c r="K380" s="68"/>
      <c r="L380" s="68"/>
      <c r="M380" s="68"/>
      <c r="N380" s="68"/>
      <c r="O380" s="68"/>
      <c r="P380" s="68"/>
      <c r="Q380" s="68"/>
      <c r="R380" s="68"/>
      <c r="S380" s="68"/>
      <c r="T380" s="68"/>
      <c r="U380" s="68"/>
      <c r="V380" s="68"/>
      <c r="W380" s="68"/>
      <c r="X380" s="147"/>
    </row>
    <row r="381" spans="1:24">
      <c r="A381" s="147"/>
      <c r="B381" s="147"/>
      <c r="C381" s="68"/>
      <c r="D381" s="68"/>
      <c r="E381" s="68"/>
      <c r="F381" s="68"/>
      <c r="G381" s="68"/>
      <c r="H381" s="68"/>
      <c r="I381" s="68"/>
      <c r="J381" s="68"/>
      <c r="K381" s="68"/>
      <c r="L381" s="68"/>
      <c r="M381" s="68"/>
      <c r="N381" s="68"/>
      <c r="O381" s="68"/>
      <c r="P381" s="68"/>
      <c r="Q381" s="68"/>
      <c r="R381" s="68"/>
      <c r="S381" s="68"/>
      <c r="T381" s="68"/>
      <c r="U381" s="68"/>
      <c r="V381" s="68"/>
      <c r="W381" s="68"/>
      <c r="X381" s="147"/>
    </row>
  </sheetData>
  <autoFilter ref="A4:G37">
    <sortState ref="A5:L36">
      <sortCondition ref="I5:I36"/>
    </sortState>
  </autoFilter>
  <sortState ref="A5:G36">
    <sortCondition ref="A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ColWidth="8.7109375" defaultRowHeight="15"/>
  <cols>
    <col min="1" max="16384" width="8.7109375" style="163"/>
  </cols>
  <sheetData>
    <row r="1" spans="1:18" ht="18" customHeight="1">
      <c r="A1" s="267" t="s">
        <v>261</v>
      </c>
      <c r="B1" s="248"/>
      <c r="C1" s="248"/>
      <c r="D1" s="248"/>
      <c r="E1" s="248"/>
      <c r="F1" s="248"/>
      <c r="G1" s="248"/>
      <c r="H1" s="248"/>
      <c r="I1" s="248"/>
      <c r="J1" s="248"/>
      <c r="K1" s="248"/>
      <c r="L1" s="248"/>
      <c r="M1" s="248"/>
      <c r="N1" s="248"/>
      <c r="O1" s="248"/>
      <c r="P1" s="248"/>
      <c r="Q1" s="249" t="s">
        <v>159</v>
      </c>
      <c r="R1" s="249"/>
    </row>
    <row r="2" spans="1:18" ht="15" customHeight="1"/>
    <row r="3" spans="1:18">
      <c r="A3" s="163" t="s">
        <v>328</v>
      </c>
    </row>
    <row r="4" spans="1:18">
      <c r="A4" s="273" t="s">
        <v>339</v>
      </c>
    </row>
    <row r="16" spans="1:18">
      <c r="A16" s="275" t="s">
        <v>214</v>
      </c>
      <c r="B16" s="275"/>
    </row>
  </sheetData>
  <mergeCells count="1">
    <mergeCell ref="A16:B16"/>
  </mergeCells>
  <hyperlinks>
    <hyperlink ref="Q1" location="Contents!A1" display="back to contents"/>
    <hyperlink ref="A4"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heetViews>
  <sheetFormatPr defaultColWidth="9.140625" defaultRowHeight="15"/>
  <cols>
    <col min="1" max="12" width="9.140625" style="225"/>
    <col min="13" max="13" width="9.140625" style="225" customWidth="1"/>
    <col min="14" max="16384" width="9.140625" style="225"/>
  </cols>
  <sheetData>
    <row r="1" spans="1:18" ht="18" customHeight="1">
      <c r="A1" s="267" t="s">
        <v>268</v>
      </c>
      <c r="B1" s="248"/>
      <c r="C1" s="248"/>
      <c r="D1" s="248"/>
      <c r="E1" s="248"/>
      <c r="F1" s="248"/>
      <c r="G1" s="248"/>
      <c r="H1" s="248"/>
      <c r="I1" s="248"/>
      <c r="J1" s="248"/>
      <c r="K1" s="248"/>
      <c r="L1" s="248"/>
      <c r="M1" s="248"/>
      <c r="N1" s="248"/>
      <c r="O1" s="248"/>
      <c r="Q1" s="262" t="s">
        <v>159</v>
      </c>
      <c r="R1" s="262"/>
    </row>
    <row r="2" spans="1:18" ht="15" customHeight="1">
      <c r="A2" s="226"/>
    </row>
    <row r="3" spans="1:18">
      <c r="A3" s="226"/>
    </row>
    <row r="4" spans="1:18">
      <c r="A4" s="226"/>
    </row>
    <row r="5" spans="1:18">
      <c r="A5" s="226"/>
    </row>
    <row r="6" spans="1:18">
      <c r="A6" s="226"/>
    </row>
    <row r="7" spans="1:18">
      <c r="A7" s="226"/>
    </row>
    <row r="8" spans="1:18">
      <c r="A8" s="226"/>
    </row>
    <row r="9" spans="1:18">
      <c r="A9" s="226"/>
    </row>
    <row r="10" spans="1:18">
      <c r="A10" s="226"/>
    </row>
    <row r="11" spans="1:18">
      <c r="A11" s="226"/>
    </row>
    <row r="12" spans="1:18">
      <c r="A12" s="226"/>
    </row>
    <row r="13" spans="1:18">
      <c r="A13" s="226"/>
    </row>
    <row r="14" spans="1:18">
      <c r="A14" s="226"/>
    </row>
    <row r="15" spans="1:18">
      <c r="A15" s="226"/>
    </row>
    <row r="16" spans="1:18">
      <c r="A16" s="226"/>
    </row>
    <row r="17" spans="1:20">
      <c r="A17" s="226"/>
    </row>
    <row r="18" spans="1:20">
      <c r="A18" s="226"/>
    </row>
    <row r="19" spans="1:20">
      <c r="A19" s="226"/>
    </row>
    <row r="20" spans="1:20">
      <c r="A20" s="226"/>
    </row>
    <row r="21" spans="1:20">
      <c r="A21" s="226"/>
    </row>
    <row r="22" spans="1:20">
      <c r="A22" s="226"/>
    </row>
    <row r="23" spans="1:20">
      <c r="A23" s="226"/>
    </row>
    <row r="24" spans="1:20">
      <c r="A24" s="226"/>
    </row>
    <row r="25" spans="1:20">
      <c r="A25" s="226"/>
    </row>
    <row r="26" spans="1:20">
      <c r="A26" s="226"/>
    </row>
    <row r="27" spans="1:20" ht="15" customHeight="1">
      <c r="B27" s="227"/>
      <c r="C27" s="227"/>
      <c r="D27" s="227"/>
      <c r="E27" s="227"/>
      <c r="F27" s="227"/>
      <c r="G27" s="227"/>
      <c r="H27" s="227"/>
    </row>
    <row r="28" spans="1:20">
      <c r="B28" s="227"/>
      <c r="C28" s="227"/>
      <c r="D28" s="227"/>
      <c r="E28" s="227"/>
      <c r="F28" s="227"/>
      <c r="G28" s="227"/>
      <c r="H28" s="227"/>
    </row>
    <row r="29" spans="1:20">
      <c r="N29" s="227"/>
      <c r="O29" s="227"/>
      <c r="P29" s="227"/>
      <c r="Q29" s="227"/>
      <c r="R29" s="227"/>
      <c r="S29" s="227"/>
      <c r="T29" s="227"/>
    </row>
    <row r="30" spans="1:20">
      <c r="N30" s="227"/>
      <c r="O30" s="227"/>
      <c r="P30" s="227"/>
      <c r="Q30" s="227"/>
      <c r="R30" s="227"/>
      <c r="S30" s="227"/>
      <c r="T30" s="227"/>
    </row>
    <row r="31" spans="1:20">
      <c r="N31" s="227"/>
      <c r="O31" s="227"/>
      <c r="P31" s="227"/>
      <c r="Q31" s="227"/>
      <c r="R31" s="227"/>
      <c r="S31" s="227"/>
      <c r="T31" s="227"/>
    </row>
    <row r="32" spans="1:20">
      <c r="N32" s="227"/>
      <c r="O32" s="227"/>
      <c r="P32" s="227"/>
      <c r="Q32" s="227"/>
      <c r="R32" s="227"/>
      <c r="S32" s="227"/>
      <c r="T32" s="227"/>
    </row>
    <row r="33" spans="1:20">
      <c r="N33" s="227"/>
      <c r="O33" s="227"/>
      <c r="P33" s="227"/>
      <c r="Q33" s="227"/>
      <c r="R33" s="227"/>
      <c r="S33" s="227"/>
      <c r="T33" s="227"/>
    </row>
    <row r="34" spans="1:20">
      <c r="N34" s="227"/>
      <c r="O34" s="227"/>
      <c r="P34" s="227"/>
      <c r="Q34" s="227"/>
      <c r="R34" s="227"/>
      <c r="S34" s="227"/>
      <c r="T34" s="227"/>
    </row>
    <row r="35" spans="1:20">
      <c r="A35" s="281"/>
      <c r="B35" s="281"/>
      <c r="C35" s="281"/>
      <c r="D35" s="281"/>
      <c r="E35" s="281"/>
      <c r="F35" s="281"/>
      <c r="G35" s="281"/>
      <c r="H35" s="281"/>
      <c r="I35" s="281"/>
      <c r="J35" s="281"/>
      <c r="K35" s="281"/>
      <c r="L35" s="281"/>
      <c r="M35" s="281"/>
      <c r="N35" s="227"/>
      <c r="O35" s="227"/>
      <c r="P35" s="227"/>
      <c r="Q35" s="227"/>
      <c r="R35" s="227"/>
      <c r="S35" s="227"/>
      <c r="T35" s="227"/>
    </row>
    <row r="36" spans="1:20">
      <c r="A36" s="281"/>
      <c r="B36" s="281"/>
      <c r="C36" s="281"/>
      <c r="D36" s="281"/>
      <c r="E36" s="281"/>
      <c r="F36" s="281"/>
      <c r="G36" s="281"/>
      <c r="H36" s="281"/>
      <c r="I36" s="281"/>
      <c r="J36" s="281"/>
      <c r="K36" s="281"/>
      <c r="L36" s="281"/>
      <c r="M36" s="281"/>
      <c r="N36" s="227"/>
      <c r="O36" s="227"/>
      <c r="P36" s="227"/>
      <c r="Q36" s="227"/>
      <c r="R36" s="227"/>
      <c r="S36" s="227"/>
      <c r="T36" s="227"/>
    </row>
    <row r="37" spans="1:20">
      <c r="N37" s="227"/>
      <c r="O37" s="227"/>
      <c r="P37" s="227"/>
      <c r="Q37" s="227"/>
      <c r="R37" s="227"/>
      <c r="S37" s="227"/>
      <c r="T37" s="227"/>
    </row>
    <row r="50" spans="1:2">
      <c r="A50" s="275" t="s">
        <v>214</v>
      </c>
      <c r="B50" s="275"/>
    </row>
  </sheetData>
  <mergeCells count="2">
    <mergeCell ref="A35:M36"/>
    <mergeCell ref="A50:B50"/>
  </mergeCells>
  <hyperlinks>
    <hyperlink ref="Q1" location="Contents!A1" display="back to contents"/>
    <hyperlink ref="Q1:R1" location="Contents!A1" display="back to contents"/>
  </hyperlink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heetViews>
  <sheetFormatPr defaultColWidth="9.140625" defaultRowHeight="15"/>
  <cols>
    <col min="1" max="16384" width="9.140625" style="5"/>
  </cols>
  <sheetData>
    <row r="1" spans="1:15" ht="18" customHeight="1">
      <c r="A1" s="191" t="s">
        <v>263</v>
      </c>
      <c r="B1" s="191"/>
      <c r="C1" s="191"/>
      <c r="D1" s="191"/>
      <c r="E1" s="191"/>
      <c r="F1" s="191"/>
      <c r="G1" s="191"/>
      <c r="H1" s="191"/>
      <c r="I1" s="191"/>
      <c r="J1" s="191"/>
      <c r="K1" s="191"/>
      <c r="L1" s="191"/>
      <c r="N1" s="279" t="s">
        <v>159</v>
      </c>
      <c r="O1" s="279"/>
    </row>
    <row r="2" spans="1:15" ht="15" customHeight="1"/>
    <row r="27" spans="1:2">
      <c r="A27" s="275" t="s">
        <v>214</v>
      </c>
      <c r="B27" s="275"/>
    </row>
  </sheetData>
  <mergeCells count="2">
    <mergeCell ref="N1:O1"/>
    <mergeCell ref="A27:B27"/>
  </mergeCells>
  <hyperlinks>
    <hyperlink ref="N1" location="Contents!A1" display="back to contents"/>
    <hyperlink ref="N1:O1" location="Contents!A1" display="back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heetViews>
  <sheetFormatPr defaultColWidth="9.140625" defaultRowHeight="15"/>
  <cols>
    <col min="1" max="16384" width="9.140625" style="5"/>
  </cols>
  <sheetData>
    <row r="1" spans="1:17" ht="18" customHeight="1">
      <c r="A1" s="191" t="s">
        <v>266</v>
      </c>
      <c r="B1" s="191"/>
      <c r="C1" s="191"/>
      <c r="D1" s="191"/>
      <c r="E1" s="191"/>
      <c r="F1" s="191"/>
      <c r="G1" s="191"/>
      <c r="H1" s="191"/>
      <c r="I1" s="191"/>
      <c r="J1" s="191"/>
      <c r="K1" s="191"/>
      <c r="L1" s="191"/>
      <c r="M1" s="191"/>
      <c r="N1" s="191"/>
      <c r="O1" s="279" t="s">
        <v>159</v>
      </c>
      <c r="P1" s="279"/>
      <c r="Q1" s="191"/>
    </row>
    <row r="2" spans="1:17" ht="15" customHeight="1"/>
    <row r="27" spans="1:2">
      <c r="A27" s="275" t="s">
        <v>214</v>
      </c>
      <c r="B27" s="275"/>
    </row>
  </sheetData>
  <mergeCells count="2">
    <mergeCell ref="O1:P1"/>
    <mergeCell ref="A27:B27"/>
  </mergeCells>
  <hyperlinks>
    <hyperlink ref="O1" location="Contents!A1" display="back to contents"/>
    <hyperlink ref="O1:P1" location="Contents!A1" display="back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heetViews>
  <sheetFormatPr defaultColWidth="9.140625" defaultRowHeight="15"/>
  <cols>
    <col min="1" max="16384" width="9.140625" style="5"/>
  </cols>
  <sheetData>
    <row r="1" spans="1:20" ht="18" customHeight="1">
      <c r="A1" s="191" t="s">
        <v>269</v>
      </c>
      <c r="B1" s="191"/>
      <c r="C1" s="191"/>
      <c r="D1" s="191"/>
      <c r="E1" s="191"/>
      <c r="F1" s="191"/>
      <c r="G1" s="191"/>
      <c r="H1" s="191"/>
      <c r="I1" s="191"/>
      <c r="J1" s="191"/>
      <c r="K1" s="191"/>
      <c r="L1" s="191"/>
      <c r="M1" s="191"/>
      <c r="N1" s="191"/>
      <c r="O1" s="191"/>
      <c r="P1" s="191"/>
      <c r="Q1" s="191"/>
      <c r="S1" s="279" t="s">
        <v>159</v>
      </c>
      <c r="T1" s="279"/>
    </row>
    <row r="2" spans="1:20" ht="15" customHeight="1"/>
    <row r="28" spans="1:2">
      <c r="A28" s="275" t="s">
        <v>214</v>
      </c>
      <c r="B28" s="275"/>
    </row>
  </sheetData>
  <mergeCells count="2">
    <mergeCell ref="S1:T1"/>
    <mergeCell ref="A28:B28"/>
  </mergeCells>
  <hyperlinks>
    <hyperlink ref="S1" location="Contents!A1" display="back to contents"/>
    <hyperlink ref="S1:T1" location="Contents!A1" display="back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Normal="100" workbookViewId="0"/>
  </sheetViews>
  <sheetFormatPr defaultColWidth="9.140625" defaultRowHeight="15"/>
  <cols>
    <col min="1" max="16384" width="9.140625" style="5"/>
  </cols>
  <sheetData>
    <row r="1" spans="1:20" ht="18" customHeight="1">
      <c r="A1" s="191" t="s">
        <v>271</v>
      </c>
      <c r="B1" s="191"/>
      <c r="C1" s="191"/>
      <c r="D1" s="191"/>
      <c r="E1" s="191"/>
      <c r="F1" s="191"/>
      <c r="G1" s="191"/>
      <c r="H1" s="191"/>
      <c r="I1" s="191"/>
      <c r="J1" s="191"/>
      <c r="K1" s="191"/>
      <c r="L1" s="191"/>
      <c r="M1" s="191"/>
      <c r="N1" s="191"/>
      <c r="O1" s="191"/>
      <c r="P1" s="191"/>
      <c r="Q1" s="191"/>
      <c r="S1" s="279" t="s">
        <v>159</v>
      </c>
      <c r="T1" s="279"/>
    </row>
    <row r="2" spans="1:20" ht="15" customHeight="1"/>
    <row r="51" spans="1:2">
      <c r="A51" s="275" t="s">
        <v>214</v>
      </c>
      <c r="B51" s="275"/>
    </row>
  </sheetData>
  <mergeCells count="2">
    <mergeCell ref="S1:T1"/>
    <mergeCell ref="A51:B51"/>
  </mergeCells>
  <hyperlinks>
    <hyperlink ref="S1" location="Contents!A1" display="back to contents"/>
    <hyperlink ref="S1:T1" location="Contents!A1" display="back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A35486348</value>
    </field>
    <field name="Objective-Title">
      <value order="0">Scotland Census 2022 - Admin data - publication- D4A-8 - Administrative Data Based Population Estimates, Scotland 2016-2018 - graphs final</value>
    </field>
    <field name="Objective-Description">
      <value order="0"/>
    </field>
    <field name="Objective-CreationStamp">
      <value order="0">2021-11-25T08:28:54Z</value>
    </field>
    <field name="Objective-IsApproved">
      <value order="0">false</value>
    </field>
    <field name="Objective-IsPublished">
      <value order="0">false</value>
    </field>
    <field name="Objective-DatePublished">
      <value order="0"/>
    </field>
    <field name="Objective-ModificationStamp">
      <value order="0">2021-12-02T15:41:26Z</value>
    </field>
    <field name="Objective-Owner">
      <value order="0">Allen, Damien D (U447733)</value>
    </field>
    <field name="Objective-Path">
      <value order="0">Objective Global Folder:SG File Plan:People, communities and living:Population and migration:Scotland's Census:Research and analysis: Scotland's Census:National Records of Scotland (NRS): Scotlands Census 2022: Admin Data: Restricted: 2019-2024</value>
    </field>
    <field name="Objective-Parent">
      <value order="0">National Records of Scotland (NRS): Scotlands Census 2022: Admin Data: Restricted: 2019-2024</value>
    </field>
    <field name="Objective-State">
      <value order="0">Being Drafted</value>
    </field>
    <field name="Objective-VersionId">
      <value order="0">vA52486646</value>
    </field>
    <field name="Objective-Version">
      <value order="0">10.3</value>
    </field>
    <field name="Objective-VersionNumber">
      <value order="0">16</value>
    </field>
    <field name="Objective-VersionComment">
      <value order="0"/>
    </field>
    <field name="Objective-FileNumber">
      <value order="0">PROJ/32932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Contents</vt:lpstr>
      <vt:lpstr>Notes</vt:lpstr>
      <vt:lpstr>Figure 1</vt:lpstr>
      <vt:lpstr>Figure 2</vt:lpstr>
      <vt:lpstr>Figure 3</vt:lpstr>
      <vt:lpstr>Figure 4</vt:lpstr>
      <vt:lpstr>Figure 5</vt:lpstr>
      <vt:lpstr>Figure 6 &amp; 7</vt:lpstr>
      <vt:lpstr>Figure 8</vt:lpstr>
      <vt:lpstr>Figure 9</vt:lpstr>
      <vt:lpstr>Figure 10</vt:lpstr>
      <vt:lpstr>Figure 11</vt:lpstr>
      <vt:lpstr>Figure 12</vt:lpstr>
      <vt:lpstr>Figure 13 &amp; 14</vt:lpstr>
      <vt:lpstr>Figure 15</vt:lpstr>
      <vt:lpstr>Figure 16 &amp;17</vt:lpstr>
      <vt:lpstr>Figure 18, 19 &amp; 20</vt:lpstr>
      <vt:lpstr>Figure 21-24</vt:lpstr>
      <vt:lpstr>A</vt:lpstr>
      <vt:lpstr>A - working</vt:lpstr>
      <vt:lpstr>B</vt:lpstr>
      <vt:lpstr>B - working</vt:lpstr>
      <vt:lpstr>C</vt:lpstr>
      <vt:lpstr>C - working</vt:lpstr>
      <vt:lpstr>D</vt:lpstr>
      <vt:lpstr>D - working</vt:lpstr>
      <vt:lpstr>E</vt:lpstr>
      <vt:lpstr>E - working</vt:lpstr>
      <vt:lpstr>F</vt:lpstr>
      <vt:lpstr>G</vt:lpstr>
      <vt:lpstr>F-working</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2021-12-02T11:23:44Z</cp:lastPrinted>
  <dcterms:created xsi:type="dcterms:W3CDTF">2021-06-03T07:41:52Z</dcterms:created>
  <dcterms:modified xsi:type="dcterms:W3CDTF">2021-12-14T10:03:41Z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A35486348</vt:lpwstr>
  </property>
  <property fmtid="{D5CDD505-2E9C-101B-9397-08002B2CF9AE}" pid="4" name="Objective-Title">
    <vt:lpwstr>Scotland Census 2022 - Admin data - publication- D4A-8 - Administrative Data Based Population Estimates, Scotland 2016-2018 - graphs final</vt:lpwstr>
  </property>
  <property fmtid="{D5CDD505-2E9C-101B-9397-08002B2CF9AE}" pid="5" name="Objective-Description">
    <vt:lpwstr/>
  </property>
  <property fmtid="{D5CDD505-2E9C-101B-9397-08002B2CF9AE}" pid="6" name="Objective-CreationStamp">
    <vt:filetime>2021-11-25T08:28:54Z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2021-12-02T15:41:26Z</vt:filetime>
  </property>
  <property fmtid="{D5CDD505-2E9C-101B-9397-08002B2CF9AE}" pid="11" name="Objective-Owner">
    <vt:lpwstr>Allen, Damien D (U447733)</vt:lpwstr>
  </property>
  <property fmtid="{D5CDD505-2E9C-101B-9397-08002B2CF9AE}" pid="12" name="Objective-Path">
    <vt:lpwstr>Objective Global Folder:SG File Plan:People, communities and living:Population and migration:Scotland's Census:Research and analysis: Scotland's Census:National Records of Scotland (NRS): Scotlands Census 2022: Admin Data: Restricted: 2019-2024</vt:lpwstr>
  </property>
  <property fmtid="{D5CDD505-2E9C-101B-9397-08002B2CF9AE}" pid="13" name="Objective-Parent">
    <vt:lpwstr>National Records of Scotland (NRS): Scotlands Census 2022: Admin Data: Restricted: 2019-2024</vt:lpwstr>
  </property>
  <property fmtid="{D5CDD505-2E9C-101B-9397-08002B2CF9AE}" pid="14" name="Objective-State">
    <vt:lpwstr>Being Drafted</vt:lpwstr>
  </property>
  <property fmtid="{D5CDD505-2E9C-101B-9397-08002B2CF9AE}" pid="15" name="Objective-VersionId">
    <vt:lpwstr>vA52486646</vt:lpwstr>
  </property>
  <property fmtid="{D5CDD505-2E9C-101B-9397-08002B2CF9AE}" pid="16" name="Objective-Version">
    <vt:lpwstr>10.3</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PROJ/32932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