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Census Admin\"/>
    </mc:Choice>
  </mc:AlternateContent>
  <bookViews>
    <workbookView xWindow="0" yWindow="0" windowWidth="28800" windowHeight="13800"/>
  </bookViews>
  <sheets>
    <sheet name="Contents" sheetId="15" r:id="rId1"/>
    <sheet name="Data - ABPE - Council areas" sheetId="23" state="hidden" r:id="rId2"/>
    <sheet name="Data - MYE - Council areas" sheetId="24" state="hidden" r:id="rId3"/>
    <sheet name="Data - Selected council area" sheetId="25" state="hidden" r:id="rId4"/>
    <sheet name="Council area (count difference)" sheetId="26" r:id="rId5"/>
    <sheet name="Council area (% difference)" sheetId="27" r:id="rId6"/>
    <sheet name="Data - ABPE - Urban-Rural" sheetId="28" state="hidden" r:id="rId7"/>
    <sheet name="Data - MYE - Urban-Rural" sheetId="29" state="hidden" r:id="rId8"/>
    <sheet name="Data - Selected urban-rural" sheetId="30" state="hidden" r:id="rId9"/>
    <sheet name="Urban-rural (count difference)" sheetId="31" r:id="rId10"/>
    <sheet name="Urban-rural (% difference)" sheetId="32" r:id="rId11"/>
    <sheet name="Data - ABPE - SIMD Decile" sheetId="33" state="hidden" r:id="rId12"/>
    <sheet name="Data - MYE - SIMD Decile" sheetId="34" state="hidden" r:id="rId13"/>
    <sheet name="Data - Selected SIMD Decile" sheetId="35" state="hidden" r:id="rId14"/>
    <sheet name="SIMD Decile (count difference)" sheetId="36" r:id="rId15"/>
    <sheet name="SIMD Decile (% difference)" sheetId="37"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5" l="1"/>
  <c r="B3" i="30"/>
  <c r="B24" i="28"/>
  <c r="B23" i="28"/>
  <c r="B22" i="28"/>
  <c r="B21" i="28"/>
  <c r="B20" i="28"/>
  <c r="B19" i="28"/>
  <c r="B18" i="28"/>
  <c r="B17" i="28"/>
  <c r="B12" i="28"/>
  <c r="B11" i="28"/>
  <c r="B10" i="28"/>
  <c r="B9" i="28"/>
  <c r="B8" i="28"/>
  <c r="B7" i="28"/>
  <c r="B6" i="28"/>
  <c r="B5" i="28"/>
  <c r="B3" i="25"/>
  <c r="B20" i="30" l="1"/>
  <c r="B19" i="30"/>
  <c r="T7" i="25"/>
  <c r="B20" i="25"/>
  <c r="B21" i="25"/>
  <c r="B20" i="35"/>
  <c r="B21" i="35"/>
  <c r="D6" i="35"/>
  <c r="F6" i="35"/>
  <c r="N6" i="35"/>
  <c r="D7" i="35"/>
  <c r="L7" i="35"/>
  <c r="T7" i="35"/>
  <c r="J8" i="35"/>
  <c r="R8" i="35"/>
  <c r="H9" i="35"/>
  <c r="P9" i="35"/>
  <c r="C7" i="35"/>
  <c r="O6" i="35"/>
  <c r="E7" i="35"/>
  <c r="M7" i="35"/>
  <c r="U7" i="35"/>
  <c r="K8" i="35"/>
  <c r="S8" i="35"/>
  <c r="I9" i="35"/>
  <c r="Q9" i="35"/>
  <c r="C6" i="35"/>
  <c r="P6" i="35"/>
  <c r="F7" i="35"/>
  <c r="D8" i="35"/>
  <c r="L8" i="35"/>
  <c r="J9" i="35"/>
  <c r="I6" i="35"/>
  <c r="G7" i="35"/>
  <c r="E8" i="35"/>
  <c r="U8" i="35"/>
  <c r="S9" i="35"/>
  <c r="I8" i="35"/>
  <c r="O9" i="35"/>
  <c r="G6" i="35"/>
  <c r="N7" i="35"/>
  <c r="T8" i="35"/>
  <c r="R9" i="35"/>
  <c r="Q6" i="35"/>
  <c r="O7" i="35"/>
  <c r="M8" i="35"/>
  <c r="K9" i="35"/>
  <c r="G9" i="35"/>
  <c r="H6" i="35"/>
  <c r="J6" i="35"/>
  <c r="R6" i="35"/>
  <c r="H7" i="35"/>
  <c r="P7" i="35"/>
  <c r="F8" i="35"/>
  <c r="N8" i="35"/>
  <c r="D9" i="35"/>
  <c r="L9" i="35"/>
  <c r="T9" i="35"/>
  <c r="K6" i="35"/>
  <c r="S6" i="35"/>
  <c r="I7" i="35"/>
  <c r="Q7" i="35"/>
  <c r="G8" i="35"/>
  <c r="O8" i="35"/>
  <c r="E9" i="35"/>
  <c r="M9" i="35"/>
  <c r="U9" i="35"/>
  <c r="L6" i="35"/>
  <c r="T6" i="35"/>
  <c r="J7" i="35"/>
  <c r="R7" i="35"/>
  <c r="H8" i="35"/>
  <c r="P8" i="35"/>
  <c r="F9" i="35"/>
  <c r="N9" i="35"/>
  <c r="C9" i="35"/>
  <c r="E6" i="35"/>
  <c r="M6" i="35"/>
  <c r="U6" i="35"/>
  <c r="K7" i="35"/>
  <c r="S7" i="35"/>
  <c r="Q8" i="35"/>
  <c r="Q13" i="35" s="1"/>
  <c r="Q17" i="35" s="1"/>
  <c r="C8" i="35"/>
  <c r="D5" i="30"/>
  <c r="L5" i="30"/>
  <c r="T5" i="30"/>
  <c r="J6" i="30"/>
  <c r="R6" i="30"/>
  <c r="H7" i="30"/>
  <c r="P7" i="30"/>
  <c r="F8" i="30"/>
  <c r="N8" i="30"/>
  <c r="C8" i="30"/>
  <c r="L6" i="30"/>
  <c r="R7" i="30"/>
  <c r="Q8" i="30"/>
  <c r="N6" i="30"/>
  <c r="T7" i="30"/>
  <c r="G6" i="30"/>
  <c r="E7" i="30"/>
  <c r="H6" i="30"/>
  <c r="T8" i="30"/>
  <c r="I6" i="30"/>
  <c r="E8" i="30"/>
  <c r="E5" i="30"/>
  <c r="M5" i="30"/>
  <c r="U5" i="30"/>
  <c r="K6" i="30"/>
  <c r="S6" i="30"/>
  <c r="I7" i="30"/>
  <c r="Q7" i="30"/>
  <c r="G8" i="30"/>
  <c r="O8" i="30"/>
  <c r="C7" i="30"/>
  <c r="T6" i="30"/>
  <c r="H8" i="30"/>
  <c r="C6" i="30"/>
  <c r="P5" i="30"/>
  <c r="R8" i="30"/>
  <c r="R12" i="30" s="1"/>
  <c r="R16" i="30" s="1"/>
  <c r="J5" i="30"/>
  <c r="N7" i="30"/>
  <c r="G7" i="30"/>
  <c r="F5" i="30"/>
  <c r="N5" i="30"/>
  <c r="D6" i="30"/>
  <c r="J7" i="30"/>
  <c r="P8" i="30"/>
  <c r="F6" i="30"/>
  <c r="J8" i="30"/>
  <c r="O6" i="30"/>
  <c r="M7" i="30"/>
  <c r="K8" i="30"/>
  <c r="R5" i="30"/>
  <c r="F7" i="30"/>
  <c r="S5" i="30"/>
  <c r="G5" i="30"/>
  <c r="O5" i="30"/>
  <c r="E6" i="30"/>
  <c r="M6" i="30"/>
  <c r="U6" i="30"/>
  <c r="K7" i="30"/>
  <c r="S7" i="30"/>
  <c r="I8" i="30"/>
  <c r="C5" i="30"/>
  <c r="L7" i="30"/>
  <c r="Q5" i="30"/>
  <c r="S8" i="30"/>
  <c r="D8" i="30"/>
  <c r="K5" i="30"/>
  <c r="O7" i="30"/>
  <c r="H5" i="30"/>
  <c r="D7" i="30"/>
  <c r="U7" i="30"/>
  <c r="P6" i="30"/>
  <c r="L8" i="30"/>
  <c r="Q6" i="30"/>
  <c r="U8" i="30"/>
  <c r="I5" i="30"/>
  <c r="M8" i="30"/>
  <c r="D7" i="25"/>
  <c r="K5" i="25"/>
  <c r="M7" i="25"/>
  <c r="D5" i="25"/>
  <c r="L5" i="25"/>
  <c r="T5" i="25"/>
  <c r="I6" i="25"/>
  <c r="Q6" i="25"/>
  <c r="F7" i="25"/>
  <c r="N7" i="25"/>
  <c r="C8" i="25"/>
  <c r="K8" i="25"/>
  <c r="S8" i="25"/>
  <c r="O6" i="25"/>
  <c r="S5" i="25"/>
  <c r="E7" i="25"/>
  <c r="R8" i="25"/>
  <c r="E5" i="25"/>
  <c r="J6" i="25"/>
  <c r="G7" i="25"/>
  <c r="L8" i="25"/>
  <c r="F5" i="25"/>
  <c r="N5" i="25"/>
  <c r="C6" i="25"/>
  <c r="K6" i="25"/>
  <c r="S6" i="25"/>
  <c r="H7" i="25"/>
  <c r="P7" i="25"/>
  <c r="E8" i="25"/>
  <c r="M8" i="25"/>
  <c r="U8" i="25"/>
  <c r="G6" i="25"/>
  <c r="Q8" i="25"/>
  <c r="C5" i="25"/>
  <c r="P6" i="25"/>
  <c r="J8" i="25"/>
  <c r="M5" i="25"/>
  <c r="R6" i="25"/>
  <c r="D8" i="25"/>
  <c r="G5" i="25"/>
  <c r="O5" i="25"/>
  <c r="D6" i="25"/>
  <c r="L6" i="25"/>
  <c r="T6" i="25"/>
  <c r="I7" i="25"/>
  <c r="Q7" i="25"/>
  <c r="F8" i="25"/>
  <c r="N8" i="25"/>
  <c r="R5" i="25"/>
  <c r="I8" i="25"/>
  <c r="H6" i="25"/>
  <c r="U7" i="25"/>
  <c r="U5" i="25"/>
  <c r="O7" i="25"/>
  <c r="T8" i="25"/>
  <c r="H5" i="25"/>
  <c r="P5" i="25"/>
  <c r="E6" i="25"/>
  <c r="E11" i="25" s="1"/>
  <c r="E15" i="25" s="1"/>
  <c r="M6" i="25"/>
  <c r="U6" i="25"/>
  <c r="J7" i="25"/>
  <c r="R7" i="25"/>
  <c r="G8" i="25"/>
  <c r="O8" i="25"/>
  <c r="I5" i="25"/>
  <c r="Q5" i="25"/>
  <c r="F6" i="25"/>
  <c r="N6" i="25"/>
  <c r="C7" i="25"/>
  <c r="K7" i="25"/>
  <c r="S7" i="25"/>
  <c r="H8" i="25"/>
  <c r="P8" i="25"/>
  <c r="L7" i="25"/>
  <c r="J5" i="25"/>
  <c r="M13" i="35" l="1"/>
  <c r="M17" i="35" s="1"/>
  <c r="T12" i="25"/>
  <c r="T16" i="25" s="1"/>
  <c r="O12" i="35"/>
  <c r="O16" i="35" s="1"/>
  <c r="E13" i="35"/>
  <c r="E17" i="35" s="1"/>
  <c r="K12" i="35"/>
  <c r="K16" i="35" s="1"/>
  <c r="P13" i="35"/>
  <c r="P17" i="35" s="1"/>
  <c r="J13" i="35"/>
  <c r="J17" i="35" s="1"/>
  <c r="H11" i="30"/>
  <c r="H15" i="30" s="1"/>
  <c r="L12" i="30"/>
  <c r="L16" i="30" s="1"/>
  <c r="N12" i="30"/>
  <c r="N16" i="30" s="1"/>
  <c r="R13" i="35"/>
  <c r="R17" i="35" s="1"/>
  <c r="J12" i="35"/>
  <c r="J16" i="35" s="1"/>
  <c r="T13" i="35"/>
  <c r="T17" i="35" s="1"/>
  <c r="D12" i="35"/>
  <c r="D16" i="35" s="1"/>
  <c r="G12" i="35"/>
  <c r="G16" i="35" s="1"/>
  <c r="P11" i="30"/>
  <c r="P15" i="30" s="1"/>
  <c r="J12" i="30"/>
  <c r="J16" i="30" s="1"/>
  <c r="H13" i="35"/>
  <c r="H17" i="35" s="1"/>
  <c r="N13" i="35"/>
  <c r="N17" i="35" s="1"/>
  <c r="U12" i="35"/>
  <c r="U16" i="35" s="1"/>
  <c r="P12" i="35"/>
  <c r="P16" i="35" s="1"/>
  <c r="I12" i="35"/>
  <c r="I16" i="35" s="1"/>
  <c r="F13" i="35"/>
  <c r="F17" i="35" s="1"/>
  <c r="E12" i="35"/>
  <c r="E16" i="35" s="1"/>
  <c r="T12" i="35"/>
  <c r="T16" i="35" s="1"/>
  <c r="D13" i="35"/>
  <c r="D17" i="35" s="1"/>
  <c r="N12" i="35"/>
  <c r="N16" i="35" s="1"/>
  <c r="L12" i="35"/>
  <c r="L16" i="35" s="1"/>
  <c r="L13" i="35"/>
  <c r="L17" i="35" s="1"/>
  <c r="O13" i="35"/>
  <c r="O17" i="35" s="1"/>
  <c r="H12" i="35"/>
  <c r="H16" i="35" s="1"/>
  <c r="M12" i="35"/>
  <c r="M16" i="35" s="1"/>
  <c r="G13" i="35"/>
  <c r="G17" i="35" s="1"/>
  <c r="C13" i="35"/>
  <c r="C17" i="35" s="1"/>
  <c r="I13" i="35"/>
  <c r="I17" i="35" s="1"/>
  <c r="C12" i="35"/>
  <c r="C16" i="35" s="1"/>
  <c r="R12" i="35"/>
  <c r="R16" i="35" s="1"/>
  <c r="U13" i="35"/>
  <c r="U17" i="35" s="1"/>
  <c r="S13" i="35"/>
  <c r="S17" i="35" s="1"/>
  <c r="Q12" i="35"/>
  <c r="Q16" i="35" s="1"/>
  <c r="F12" i="35"/>
  <c r="F16" i="35" s="1"/>
  <c r="S12" i="35"/>
  <c r="S16" i="35" s="1"/>
  <c r="K13" i="35"/>
  <c r="K17" i="35" s="1"/>
  <c r="D12" i="25"/>
  <c r="D16" i="25" s="1"/>
  <c r="O11" i="30"/>
  <c r="O15" i="30" s="1"/>
  <c r="G11" i="30"/>
  <c r="G15" i="30" s="1"/>
  <c r="D11" i="30"/>
  <c r="D15" i="30" s="1"/>
  <c r="E11" i="30"/>
  <c r="E15" i="30" s="1"/>
  <c r="Q12" i="30"/>
  <c r="Q16" i="30" s="1"/>
  <c r="I12" i="30"/>
  <c r="I16" i="30" s="1"/>
  <c r="Q11" i="30"/>
  <c r="Q15" i="30" s="1"/>
  <c r="P12" i="30"/>
  <c r="P16" i="30" s="1"/>
  <c r="S12" i="30"/>
  <c r="S16" i="30" s="1"/>
  <c r="L11" i="30"/>
  <c r="L15" i="30" s="1"/>
  <c r="N11" i="30"/>
  <c r="N15" i="30" s="1"/>
  <c r="M11" i="30"/>
  <c r="M15" i="30" s="1"/>
  <c r="C11" i="30"/>
  <c r="C15" i="30" s="1"/>
  <c r="C12" i="30"/>
  <c r="C16" i="30" s="1"/>
  <c r="H12" i="30"/>
  <c r="H16" i="30" s="1"/>
  <c r="O12" i="30"/>
  <c r="O16" i="30" s="1"/>
  <c r="K12" i="30"/>
  <c r="K16" i="30" s="1"/>
  <c r="T11" i="30"/>
  <c r="T15" i="30" s="1"/>
  <c r="K11" i="30"/>
  <c r="K15" i="30" s="1"/>
  <c r="I11" i="30"/>
  <c r="I15" i="30" s="1"/>
  <c r="G12" i="30"/>
  <c r="G16" i="30" s="1"/>
  <c r="E12" i="30"/>
  <c r="E16" i="30" s="1"/>
  <c r="T12" i="30"/>
  <c r="T16" i="30" s="1"/>
  <c r="U12" i="30"/>
  <c r="U16" i="30" s="1"/>
  <c r="U11" i="30"/>
  <c r="U15" i="30" s="1"/>
  <c r="D12" i="30"/>
  <c r="D16" i="30" s="1"/>
  <c r="S11" i="30"/>
  <c r="S15" i="30" s="1"/>
  <c r="J11" i="30"/>
  <c r="J15" i="30" s="1"/>
  <c r="F11" i="30"/>
  <c r="F15" i="30" s="1"/>
  <c r="R11" i="30"/>
  <c r="R15" i="30" s="1"/>
  <c r="F12" i="30"/>
  <c r="F16" i="30" s="1"/>
  <c r="M12" i="30"/>
  <c r="M16" i="30" s="1"/>
  <c r="F12" i="25"/>
  <c r="F16" i="25" s="1"/>
  <c r="E12" i="25"/>
  <c r="E16" i="25" s="1"/>
  <c r="K11" i="25"/>
  <c r="K15" i="25" s="1"/>
  <c r="P12" i="25"/>
  <c r="P16" i="25" s="1"/>
  <c r="M12" i="25"/>
  <c r="M16" i="25" s="1"/>
  <c r="L11" i="25"/>
  <c r="L15" i="25" s="1"/>
  <c r="N12" i="25"/>
  <c r="N16" i="25" s="1"/>
  <c r="G12" i="25"/>
  <c r="G16" i="25" s="1"/>
  <c r="R11" i="25"/>
  <c r="R15" i="25" s="1"/>
  <c r="F11" i="25"/>
  <c r="F15" i="25" s="1"/>
  <c r="H11" i="25"/>
  <c r="H15" i="25" s="1"/>
  <c r="L12" i="25"/>
  <c r="L16" i="25" s="1"/>
  <c r="N11" i="25"/>
  <c r="N15" i="25" s="1"/>
  <c r="D11" i="25"/>
  <c r="D15" i="25" s="1"/>
  <c r="S11" i="25"/>
  <c r="S15" i="25" s="1"/>
  <c r="H12" i="25"/>
  <c r="H16" i="25" s="1"/>
  <c r="O11" i="25"/>
  <c r="O15" i="25" s="1"/>
  <c r="I11" i="25"/>
  <c r="I15" i="25" s="1"/>
  <c r="U11" i="25"/>
  <c r="U15" i="25" s="1"/>
  <c r="T11" i="25"/>
  <c r="T15" i="25" s="1"/>
  <c r="J12" i="25"/>
  <c r="J16" i="25" s="1"/>
  <c r="S12" i="25"/>
  <c r="S16" i="25" s="1"/>
  <c r="M11" i="25"/>
  <c r="M15" i="25" s="1"/>
  <c r="P11" i="25"/>
  <c r="P15" i="25" s="1"/>
  <c r="J11" i="25"/>
  <c r="J15" i="25" s="1"/>
  <c r="K12" i="25"/>
  <c r="K16" i="25" s="1"/>
  <c r="Q12" i="25"/>
  <c r="Q16" i="25" s="1"/>
  <c r="R12" i="25"/>
  <c r="R16" i="25" s="1"/>
  <c r="C12" i="25"/>
  <c r="C16" i="25" s="1"/>
  <c r="O12" i="25"/>
  <c r="O16" i="25" s="1"/>
  <c r="G11" i="25"/>
  <c r="G15" i="25" s="1"/>
  <c r="C11" i="25"/>
  <c r="C15" i="25" s="1"/>
  <c r="I12" i="25"/>
  <c r="I16" i="25" s="1"/>
  <c r="U12" i="25"/>
  <c r="U16" i="25" s="1"/>
  <c r="Q11" i="25"/>
  <c r="Q15" i="25" s="1"/>
</calcChain>
</file>

<file path=xl/sharedStrings.xml><?xml version="1.0" encoding="utf-8"?>
<sst xmlns="http://schemas.openxmlformats.org/spreadsheetml/2006/main" count="710" uniqueCount="120">
  <si>
    <t>© Crown Copyright 2020</t>
  </si>
  <si>
    <t>Males</t>
  </si>
  <si>
    <t>Females</t>
  </si>
  <si>
    <t>Difference</t>
  </si>
  <si>
    <t>West Dunbartonshire</t>
  </si>
  <si>
    <t>East Dunbartonshire</t>
  </si>
  <si>
    <t>Clackmannanshire</t>
  </si>
  <si>
    <t>South Lanarkshire</t>
  </si>
  <si>
    <t>North Ayrshire</t>
  </si>
  <si>
    <t>Glasgow City</t>
  </si>
  <si>
    <t>Inverclyde</t>
  </si>
  <si>
    <t>South Ayrshire</t>
  </si>
  <si>
    <t>North Lanarkshire</t>
  </si>
  <si>
    <t>East Renfrewshire</t>
  </si>
  <si>
    <t>Dundee City</t>
  </si>
  <si>
    <t>Midlothian</t>
  </si>
  <si>
    <t>Renfrewshire</t>
  </si>
  <si>
    <t>West Lothian</t>
  </si>
  <si>
    <t>East Ayrshire</t>
  </si>
  <si>
    <t>Fife</t>
  </si>
  <si>
    <t>Dumfries and Galloway</t>
  </si>
  <si>
    <t>Angus</t>
  </si>
  <si>
    <t>Argyll and Bute</t>
  </si>
  <si>
    <t>East Lothian</t>
  </si>
  <si>
    <t>Falkirk</t>
  </si>
  <si>
    <t>Aberdeenshire</t>
  </si>
  <si>
    <t>Scottish Borders</t>
  </si>
  <si>
    <t>City of Edinburgh</t>
  </si>
  <si>
    <t>Stirling</t>
  </si>
  <si>
    <t>Highland</t>
  </si>
  <si>
    <t>Perth and Kinross</t>
  </si>
  <si>
    <t>Shetland Islands</t>
  </si>
  <si>
    <t>Na h-Eileanan Siar</t>
  </si>
  <si>
    <t>Aberdeen City</t>
  </si>
  <si>
    <t>Moray</t>
  </si>
  <si>
    <t>Orkney Islands</t>
  </si>
  <si>
    <t>Large Urban Areas</t>
  </si>
  <si>
    <t>Other Urban Areas</t>
  </si>
  <si>
    <t>Accessible Small Towns</t>
  </si>
  <si>
    <t>Remote Small Towns</t>
  </si>
  <si>
    <t>Very Remote Small Towns</t>
  </si>
  <si>
    <t>Accessible Rural</t>
  </si>
  <si>
    <t>Remote Rural</t>
  </si>
  <si>
    <t>Very Remote Rural</t>
  </si>
  <si>
    <t>1) 2016 Scottish Index of Multiple Deprivation</t>
  </si>
  <si>
    <t>Contents</t>
  </si>
  <si>
    <t xml:space="preserve">© Crown Copyright 2020 </t>
  </si>
  <si>
    <t>Chart 1</t>
  </si>
  <si>
    <t>Chart 2</t>
  </si>
  <si>
    <t>Chart 3</t>
  </si>
  <si>
    <t>Chart 4</t>
  </si>
  <si>
    <t>Chart 5</t>
  </si>
  <si>
    <t>Chart 6</t>
  </si>
  <si>
    <t>Age group</t>
  </si>
  <si>
    <t>Area</t>
  </si>
  <si>
    <t>All Ages</t>
  </si>
  <si>
    <t>0 - 4</t>
  </si>
  <si>
    <t>5 - 9</t>
  </si>
  <si>
    <t>10 - 14</t>
  </si>
  <si>
    <t>15 - 19</t>
  </si>
  <si>
    <t>20 - 24</t>
  </si>
  <si>
    <t>25 - 29</t>
  </si>
  <si>
    <t>30 - 34</t>
  </si>
  <si>
    <t>35 - 39</t>
  </si>
  <si>
    <t>40 - 44</t>
  </si>
  <si>
    <t>45 - 49</t>
  </si>
  <si>
    <t>50 - 54</t>
  </si>
  <si>
    <t>55 - 59</t>
  </si>
  <si>
    <t>60 - 64</t>
  </si>
  <si>
    <t>65 - 69</t>
  </si>
  <si>
    <t>70 - 74</t>
  </si>
  <si>
    <t>75 - 79</t>
  </si>
  <si>
    <t>80 - 84</t>
  </si>
  <si>
    <t>85 - 89</t>
  </si>
  <si>
    <t>90+</t>
  </si>
  <si>
    <t>Mid-year estimates estimated population by sex, five year age group and council area, mid-2016</t>
  </si>
  <si>
    <t>Male</t>
  </si>
  <si>
    <t>Female</t>
  </si>
  <si>
    <t>Percentage difference</t>
  </si>
  <si>
    <t>MYE</t>
  </si>
  <si>
    <t>Selected Council Area:</t>
  </si>
  <si>
    <t>Title for Chart 2:</t>
  </si>
  <si>
    <t>Title for Chart 1:</t>
  </si>
  <si>
    <t>The numbers in this row help auto-populate the tables above.</t>
  </si>
  <si>
    <t>Selected area:</t>
  </si>
  <si>
    <t>1 (most deprived)</t>
  </si>
  <si>
    <t>10 (least deprived)</t>
  </si>
  <si>
    <t>Selected decile:</t>
  </si>
  <si>
    <t>Title for Chart 3:</t>
  </si>
  <si>
    <t>Title for Chart 4:</t>
  </si>
  <si>
    <t>Title for Chart 5:</t>
  </si>
  <si>
    <t>Title for Chart 6:</t>
  </si>
  <si>
    <r>
      <t>Urban-Rural Classification</t>
    </r>
    <r>
      <rPr>
        <b/>
        <vertAlign val="superscript"/>
        <sz val="10"/>
        <rFont val="Arial"/>
        <family val="2"/>
      </rPr>
      <t>1</t>
    </r>
  </si>
  <si>
    <t>1)  8-fold Urban-rural classification - 2013-14</t>
  </si>
  <si>
    <r>
      <t>Population estimates for 8-fold Urban-Rural classification</t>
    </r>
    <r>
      <rPr>
        <b/>
        <vertAlign val="superscript"/>
        <sz val="12"/>
        <rFont val="Arial"/>
        <family val="2"/>
      </rPr>
      <t>1</t>
    </r>
    <r>
      <rPr>
        <b/>
        <sz val="12"/>
        <rFont val="Arial"/>
        <family val="2"/>
      </rPr>
      <t xml:space="preserve"> by sex and single year of age: June 2016</t>
    </r>
  </si>
  <si>
    <t>Mid-year estimate</t>
  </si>
  <si>
    <r>
      <t>SIMD Decile</t>
    </r>
    <r>
      <rPr>
        <b/>
        <vertAlign val="superscript"/>
        <sz val="10"/>
        <rFont val="Arial"/>
        <family val="2"/>
      </rPr>
      <t>1</t>
    </r>
  </si>
  <si>
    <r>
      <t>Population estimates by Scottish Index of Multiple Deprivation</t>
    </r>
    <r>
      <rPr>
        <b/>
        <vertAlign val="superscript"/>
        <sz val="12"/>
        <rFont val="Arial"/>
        <family val="2"/>
      </rPr>
      <t>1</t>
    </r>
    <r>
      <rPr>
        <b/>
        <sz val="12"/>
        <rFont val="Arial"/>
        <family val="2"/>
      </rPr>
      <t xml:space="preserve"> (SIMD) 2016 decile, sex and single year of age, June 2016</t>
    </r>
  </si>
  <si>
    <t>1) 8-fold Urban-Rural classification, 2013-14</t>
  </si>
  <si>
    <t>2) Scottish Index of Multiple Deprivation 2016</t>
  </si>
  <si>
    <t>ABPE = Administrative Data Based Population Estimates</t>
  </si>
  <si>
    <t>ABPE population by sex, five year age group and council area, mid-2016</t>
  </si>
  <si>
    <t>ABPE</t>
  </si>
  <si>
    <t>Difference between ABPE and MYE by council area by five year age-band and sex</t>
  </si>
  <si>
    <t>Percentage difference between ABPE and MYE for council area by five year age-band and sex</t>
  </si>
  <si>
    <r>
      <t>ABPE population by sex, five year age group and urban-rural classification</t>
    </r>
    <r>
      <rPr>
        <b/>
        <vertAlign val="superscript"/>
        <sz val="12"/>
        <rFont val="Arial"/>
        <family val="2"/>
      </rPr>
      <t>1</t>
    </r>
    <r>
      <rPr>
        <b/>
        <sz val="12"/>
        <rFont val="Arial"/>
        <family val="2"/>
      </rPr>
      <t>, mid-2016</t>
    </r>
  </si>
  <si>
    <r>
      <t>This worksheet selects the data from the 'Data - ABPE - Urban-Rural' and 'Data - MYE - Urban-Rural' for the Urban-Rural classification</t>
    </r>
    <r>
      <rPr>
        <vertAlign val="superscript"/>
        <sz val="10"/>
        <rFont val="Arial"/>
        <family val="2"/>
      </rPr>
      <t>1</t>
    </r>
    <r>
      <rPr>
        <sz val="10"/>
        <rFont val="Arial"/>
        <family val="2"/>
      </rPr>
      <t xml:space="preserve"> selected in the drop down in Chart 1 and Chart 2. The differences and percentage differences are then calculated.</t>
    </r>
  </si>
  <si>
    <r>
      <t>ABPE population by sex, five year age group and SIMD</t>
    </r>
    <r>
      <rPr>
        <b/>
        <vertAlign val="superscript"/>
        <sz val="12"/>
        <rFont val="Arial"/>
        <family val="2"/>
      </rPr>
      <t>1</t>
    </r>
    <r>
      <rPr>
        <b/>
        <sz val="12"/>
        <rFont val="Arial"/>
        <family val="2"/>
      </rPr>
      <t>, mid-2016</t>
    </r>
  </si>
  <si>
    <r>
      <t>This worksheet selects the data from the 'Data - ABPE - SIMD Decile' and 'Data - MYE - SIMD Decile' for the SIMD Decile</t>
    </r>
    <r>
      <rPr>
        <vertAlign val="superscript"/>
        <sz val="10"/>
        <rFont val="Arial"/>
        <family val="2"/>
      </rPr>
      <t>1</t>
    </r>
    <r>
      <rPr>
        <sz val="10"/>
        <rFont val="Arial"/>
        <family val="2"/>
      </rPr>
      <t xml:space="preserve"> selected in the drop down in Chart 1 and Chart 2. The differences and percentage differences are then calculated.</t>
    </r>
  </si>
  <si>
    <t>This worksheet selects the data from the 'Data - ABPE - Council areas' and 'Data - MYE - Council areas' for the council area selected in the drop down in Chart 1 and Chart 2. The differences and percentage differences are then calculated.</t>
  </si>
  <si>
    <t>Administrative Data Based Population Estimates, Scotland 2016: Interactive Charts</t>
  </si>
  <si>
    <t>Disclaimer: The administrative data based population estimates are statistical research and not the official statistics on Scotland's population. The official population estimates can be found at the</t>
  </si>
  <si>
    <r>
      <rPr>
        <b/>
        <u/>
        <sz val="10"/>
        <color indexed="12"/>
        <rFont val="Arial"/>
        <family val="2"/>
      </rPr>
      <t>Population Estimates</t>
    </r>
    <r>
      <rPr>
        <b/>
        <sz val="10"/>
        <color rgb="FFFF0000"/>
        <rFont val="Arial"/>
        <family val="2"/>
      </rPr>
      <t xml:space="preserve"> section of the NRS website</t>
    </r>
  </si>
  <si>
    <r>
      <t>Difference between ABPE and MYE by 8-fold Urban-Rural classification</t>
    </r>
    <r>
      <rPr>
        <vertAlign val="superscript"/>
        <sz val="10"/>
        <color theme="1"/>
        <rFont val="Arial"/>
        <family val="2"/>
      </rPr>
      <t>1</t>
    </r>
    <r>
      <rPr>
        <sz val="10"/>
        <color theme="1"/>
        <rFont val="Arial"/>
        <family val="2"/>
      </rPr>
      <t xml:space="preserve"> by five year age-band and sex</t>
    </r>
  </si>
  <si>
    <r>
      <t>Percentage difference between ABPE and MYE by 8-fold Urban-Rural classification</t>
    </r>
    <r>
      <rPr>
        <vertAlign val="superscript"/>
        <sz val="10"/>
        <color theme="1"/>
        <rFont val="Arial"/>
        <family val="2"/>
      </rPr>
      <t>1</t>
    </r>
    <r>
      <rPr>
        <sz val="10"/>
        <color theme="1"/>
        <rFont val="Arial"/>
        <family val="2"/>
      </rPr>
      <t xml:space="preserve"> by five year age-band and sex</t>
    </r>
  </si>
  <si>
    <r>
      <t>Difference between ABPE and MYE by 2016 Scottish Index of Multiple Deprivation decile</t>
    </r>
    <r>
      <rPr>
        <vertAlign val="superscript"/>
        <sz val="10"/>
        <color theme="1"/>
        <rFont val="Arial"/>
        <family val="2"/>
      </rPr>
      <t>2</t>
    </r>
    <r>
      <rPr>
        <sz val="10"/>
        <color theme="1"/>
        <rFont val="Arial"/>
        <family val="2"/>
      </rPr>
      <t xml:space="preserve"> by five year age-band and sex</t>
    </r>
  </si>
  <si>
    <r>
      <t>Percentage difference between ABPE and MYE by 2016 Scottish Index of Multiple Deprivation decile</t>
    </r>
    <r>
      <rPr>
        <vertAlign val="superscript"/>
        <sz val="10"/>
        <color theme="1"/>
        <rFont val="Arial"/>
        <family val="2"/>
      </rPr>
      <t>2</t>
    </r>
    <r>
      <rPr>
        <sz val="10"/>
        <color theme="1"/>
        <rFont val="Arial"/>
        <family val="2"/>
      </rPr>
      <t xml:space="preserve"> by five year age-band and sex</t>
    </r>
  </si>
  <si>
    <t>MYE = Mid-2016 population estimates - the National Statistics for Scotland's population. Can be found at the</t>
  </si>
  <si>
    <r>
      <t>Population Estimates</t>
    </r>
    <r>
      <rPr>
        <sz val="8"/>
        <rFont val="Arial"/>
        <family val="2"/>
      </rPr>
      <t xml:space="preserve"> section of the NRS website</t>
    </r>
  </si>
  <si>
    <t>Footnotes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</si>
</sst>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
  </numFmts>
  <fonts count="3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u/>
      <sz val="10"/>
      <color indexed="12"/>
      <name val="Arial"/>
      <family val="2"/>
    </font>
    <font>
      <b/>
      <sz val="10"/>
      <name val="Arial"/>
      <family val="2"/>
    </font>
    <font>
      <sz val="8"/>
      <name val="Arial"/>
      <family val="2"/>
    </font>
    <font>
      <b/>
      <sz val="10"/>
      <color theme="1"/>
      <name val="Arial"/>
      <family val="2"/>
    </font>
    <font>
      <b/>
      <sz val="8"/>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theme="1"/>
      <name val="Calibri"/>
      <family val="2"/>
      <charset val="136"/>
      <scheme val="minor"/>
    </font>
    <font>
      <sz val="10"/>
      <name val="MS Sans Serif"/>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
      <b/>
      <sz val="9"/>
      <color rgb="FFFF0000"/>
      <name val="Arial"/>
      <family val="2"/>
    </font>
    <font>
      <b/>
      <u/>
      <sz val="10"/>
      <color indexed="12"/>
      <name val="Arial"/>
      <family val="2"/>
    </font>
    <font>
      <b/>
      <sz val="10"/>
      <color rgb="FFFF0000"/>
      <name val="Arial"/>
      <family val="2"/>
    </font>
    <font>
      <vertAlign val="superscript"/>
      <sz val="10"/>
      <color theme="1"/>
      <name val="Arial"/>
      <family val="2"/>
    </font>
    <font>
      <u/>
      <sz val="8"/>
      <color indexed="12"/>
      <name val="Arial"/>
      <family val="2"/>
    </font>
  </fonts>
  <fills count="3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56">
    <xf numFmtId="0" fontId="0" fillId="0" borderId="0"/>
    <xf numFmtId="9" fontId="1" fillId="0" borderId="0" applyFont="0" applyFill="0" applyBorder="0" applyAlignment="0" applyProtection="0"/>
    <xf numFmtId="0" fontId="3" fillId="0" borderId="0" applyFill="0"/>
    <xf numFmtId="0" fontId="5" fillId="0" borderId="0" applyNumberFormat="0" applyFill="0" applyBorder="0" applyAlignment="0" applyProtection="0">
      <alignment vertical="top"/>
      <protection locked="0"/>
    </xf>
    <xf numFmtId="0" fontId="7" fillId="0" borderId="0"/>
    <xf numFmtId="0" fontId="3" fillId="0" borderId="0"/>
    <xf numFmtId="0" fontId="7"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3" fontId="3" fillId="0" borderId="0"/>
    <xf numFmtId="3" fontId="3" fillId="0" borderId="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1" fillId="21"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1" borderId="0" applyNumberFormat="0" applyBorder="0" applyAlignment="0" applyProtection="0"/>
    <xf numFmtId="0" fontId="11" fillId="19"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3"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12" fillId="26"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3" fillId="30" borderId="0" applyNumberFormat="0" applyBorder="0" applyAlignment="0" applyProtection="0"/>
    <xf numFmtId="0" fontId="14" fillId="31" borderId="6" applyNumberFormat="0" applyAlignment="0" applyProtection="0"/>
    <xf numFmtId="0" fontId="15" fillId="32" borderId="7" applyNumberFormat="0" applyAlignment="0" applyProtection="0"/>
    <xf numFmtId="164" fontId="3" fillId="0" borderId="0" applyFont="0" applyFill="0" applyBorder="0" applyAlignment="0" applyProtection="0"/>
    <xf numFmtId="0" fontId="16" fillId="0" borderId="0" applyNumberFormat="0" applyFill="0" applyBorder="0" applyAlignment="0" applyProtection="0"/>
    <xf numFmtId="0" fontId="17" fillId="21"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22" borderId="6" applyNumberFormat="0" applyAlignment="0" applyProtection="0"/>
    <xf numFmtId="0" fontId="22" fillId="0" borderId="11" applyNumberFormat="0" applyFill="0" applyAlignment="0" applyProtection="0"/>
    <xf numFmtId="0" fontId="23" fillId="22" borderId="0" applyNumberFormat="0" applyBorder="0" applyAlignment="0" applyProtection="0"/>
    <xf numFmtId="0" fontId="3" fillId="0" borderId="0"/>
    <xf numFmtId="0" fontId="3" fillId="0" borderId="0"/>
    <xf numFmtId="0" fontId="3" fillId="0" borderId="0"/>
    <xf numFmtId="0" fontId="3" fillId="0" borderId="0" applyFill="0"/>
    <xf numFmtId="0" fontId="10" fillId="0" borderId="0"/>
    <xf numFmtId="0" fontId="10" fillId="0" borderId="0"/>
    <xf numFmtId="0" fontId="7" fillId="19" borderId="12" applyNumberFormat="0" applyFont="0" applyAlignment="0" applyProtection="0"/>
    <xf numFmtId="0" fontId="24" fillId="31" borderId="13"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2" fillId="0" borderId="0" applyNumberFormat="0" applyFill="0" applyBorder="0" applyAlignment="0" applyProtection="0"/>
    <xf numFmtId="0" fontId="7" fillId="0" borderId="0"/>
    <xf numFmtId="0" fontId="7" fillId="0" borderId="0"/>
    <xf numFmtId="0" fontId="10" fillId="3"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3" fontId="3" fillId="0" borderId="0"/>
    <xf numFmtId="0" fontId="10"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0" fontId="9" fillId="0" borderId="0">
      <alignment horizontal="left"/>
    </xf>
    <xf numFmtId="0" fontId="7" fillId="0" borderId="0">
      <alignment horizontal="left"/>
    </xf>
    <xf numFmtId="0" fontId="7" fillId="0" borderId="0">
      <alignment horizontal="center" vertical="center" wrapText="1"/>
    </xf>
    <xf numFmtId="0" fontId="9" fillId="0" borderId="0">
      <alignment horizontal="left" vertical="center" wrapText="1"/>
    </xf>
    <xf numFmtId="0" fontId="9" fillId="0" borderId="0">
      <alignment horizontal="right"/>
    </xf>
    <xf numFmtId="0" fontId="7" fillId="0" borderId="0">
      <alignment horizontal="left" vertical="center" wrapText="1"/>
    </xf>
    <xf numFmtId="0" fontId="7" fillId="0" borderId="0">
      <alignment horizontal="right"/>
    </xf>
    <xf numFmtId="0" fontId="7" fillId="0" borderId="0"/>
    <xf numFmtId="0" fontId="7" fillId="0" borderId="0"/>
    <xf numFmtId="0" fontId="3" fillId="0" borderId="0"/>
    <xf numFmtId="0" fontId="3" fillId="0" borderId="0"/>
    <xf numFmtId="0" fontId="3" fillId="33" borderId="0">
      <protection locked="0"/>
    </xf>
    <xf numFmtId="0" fontId="3" fillId="34" borderId="5">
      <alignment horizontal="center" vertical="center"/>
      <protection locked="0"/>
    </xf>
    <xf numFmtId="164" fontId="3" fillId="0" borderId="0" applyFont="0" applyFill="0" applyBorder="0" applyAlignment="0" applyProtection="0"/>
    <xf numFmtId="0" fontId="6" fillId="34" borderId="0">
      <alignment vertical="center"/>
      <protection locked="0"/>
    </xf>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ill="0"/>
    <xf numFmtId="0" fontId="10" fillId="2" borderId="1" applyNumberFormat="0" applyFont="0" applyAlignment="0" applyProtection="0"/>
    <xf numFmtId="0" fontId="3" fillId="34" borderId="4">
      <alignment vertical="center"/>
      <protection locked="0"/>
    </xf>
    <xf numFmtId="40" fontId="28" fillId="0" borderId="0" applyFont="0" applyFill="0" applyBorder="0" applyAlignment="0" applyProtection="0"/>
    <xf numFmtId="0" fontId="3" fillId="0" borderId="0"/>
    <xf numFmtId="0" fontId="10"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cellStyleXfs>
  <cellXfs count="98">
    <xf numFmtId="0" fontId="0" fillId="0" borderId="0" xfId="0"/>
    <xf numFmtId="0" fontId="0" fillId="15" borderId="0" xfId="0" applyFill="1"/>
    <xf numFmtId="3" fontId="0" fillId="15" borderId="0" xfId="0" applyNumberFormat="1" applyFill="1"/>
    <xf numFmtId="0" fontId="7" fillId="16" borderId="0" xfId="5" applyFont="1" applyFill="1"/>
    <xf numFmtId="0" fontId="4" fillId="15" borderId="0" xfId="2" applyFont="1" applyFill="1" applyAlignment="1">
      <alignment horizontal="left"/>
    </xf>
    <xf numFmtId="0" fontId="0" fillId="15" borderId="0" xfId="0" applyFill="1" applyAlignment="1">
      <alignment horizontal="center"/>
    </xf>
    <xf numFmtId="0" fontId="0" fillId="15" borderId="2" xfId="0" applyFill="1" applyBorder="1"/>
    <xf numFmtId="3" fontId="3" fillId="15" borderId="0" xfId="4" applyNumberFormat="1" applyFont="1" applyFill="1" applyBorder="1" applyAlignment="1">
      <alignment horizontal="center"/>
    </xf>
    <xf numFmtId="3" fontId="3" fillId="15" borderId="2" xfId="4" applyNumberFormat="1" applyFont="1" applyFill="1" applyBorder="1" applyAlignment="1">
      <alignment horizontal="center"/>
    </xf>
    <xf numFmtId="0" fontId="6" fillId="15" borderId="0" xfId="2" applyFont="1" applyFill="1"/>
    <xf numFmtId="0" fontId="3" fillId="15" borderId="0" xfId="2" applyFont="1" applyFill="1"/>
    <xf numFmtId="0" fontId="3" fillId="15" borderId="0" xfId="2" applyFill="1"/>
    <xf numFmtId="3" fontId="6" fillId="15" borderId="3" xfId="4" applyNumberFormat="1" applyFont="1" applyFill="1" applyBorder="1" applyAlignment="1">
      <alignment horizontal="left"/>
    </xf>
    <xf numFmtId="0" fontId="6" fillId="15" borderId="3" xfId="4" applyFont="1" applyFill="1" applyBorder="1" applyAlignment="1">
      <alignment horizontal="right"/>
    </xf>
    <xf numFmtId="0" fontId="6" fillId="15" borderId="3" xfId="4" applyFont="1" applyFill="1" applyBorder="1"/>
    <xf numFmtId="0" fontId="3" fillId="15" borderId="0" xfId="101" applyFill="1"/>
    <xf numFmtId="3" fontId="6" fillId="15" borderId="0" xfId="4" applyNumberFormat="1" applyFont="1" applyFill="1" applyBorder="1" applyAlignment="1">
      <alignment horizontal="left"/>
    </xf>
    <xf numFmtId="0" fontId="6" fillId="15" borderId="4" xfId="4" applyFont="1" applyFill="1" applyBorder="1" applyAlignment="1">
      <alignment horizontal="center"/>
    </xf>
    <xf numFmtId="0" fontId="6" fillId="15" borderId="4" xfId="4" applyFont="1" applyFill="1" applyBorder="1" applyAlignment="1">
      <alignment horizontal="right"/>
    </xf>
    <xf numFmtId="0" fontId="6" fillId="15" borderId="15" xfId="4" applyFont="1" applyFill="1" applyBorder="1" applyAlignment="1">
      <alignment horizontal="center"/>
    </xf>
    <xf numFmtId="0" fontId="29" fillId="15" borderId="0" xfId="101" applyFont="1" applyFill="1" applyBorder="1" applyAlignment="1">
      <alignment horizontal="center"/>
    </xf>
    <xf numFmtId="3" fontId="3" fillId="15" borderId="0" xfId="6" applyNumberFormat="1" applyFont="1" applyFill="1"/>
    <xf numFmtId="3" fontId="3" fillId="15" borderId="0" xfId="4" applyNumberFormat="1" applyFont="1" applyFill="1"/>
    <xf numFmtId="3" fontId="3" fillId="15" borderId="0" xfId="101" applyNumberFormat="1" applyFont="1" applyFill="1" applyBorder="1"/>
    <xf numFmtId="3" fontId="29" fillId="15" borderId="0" xfId="4" applyNumberFormat="1" applyFont="1" applyFill="1" applyBorder="1"/>
    <xf numFmtId="3" fontId="29" fillId="15" borderId="0" xfId="6" applyNumberFormat="1" applyFont="1" applyFill="1" applyBorder="1"/>
    <xf numFmtId="3" fontId="3" fillId="15" borderId="3" xfId="101" applyNumberFormat="1" applyFont="1" applyFill="1" applyBorder="1" applyAlignment="1">
      <alignment horizontal="left"/>
    </xf>
    <xf numFmtId="3" fontId="3" fillId="15" borderId="3" xfId="4" applyNumberFormat="1" applyFont="1" applyFill="1" applyBorder="1"/>
    <xf numFmtId="3" fontId="29" fillId="15" borderId="0" xfId="101" applyNumberFormat="1" applyFont="1" applyFill="1" applyBorder="1" applyAlignment="1">
      <alignment horizontal="left"/>
    </xf>
    <xf numFmtId="0" fontId="6" fillId="15" borderId="0" xfId="4" applyFont="1" applyFill="1"/>
    <xf numFmtId="0" fontId="3" fillId="15" borderId="0" xfId="4" applyFont="1" applyFill="1"/>
    <xf numFmtId="3" fontId="6" fillId="15" borderId="3" xfId="4" applyNumberFormat="1" applyFont="1" applyFill="1" applyBorder="1"/>
    <xf numFmtId="3" fontId="3" fillId="15" borderId="0" xfId="101" applyNumberFormat="1" applyFont="1" applyFill="1" applyBorder="1" applyAlignment="1">
      <alignment horizontal="left"/>
    </xf>
    <xf numFmtId="3" fontId="3" fillId="15" borderId="0" xfId="4" applyNumberFormat="1" applyFont="1" applyFill="1" applyBorder="1"/>
    <xf numFmtId="0" fontId="3" fillId="15" borderId="0" xfId="101" applyFont="1" applyFill="1" applyBorder="1"/>
    <xf numFmtId="0" fontId="4" fillId="15" borderId="0" xfId="4" applyFont="1" applyFill="1" applyBorder="1"/>
    <xf numFmtId="0" fontId="29" fillId="15" borderId="0" xfId="4" applyFont="1" applyFill="1" applyBorder="1"/>
    <xf numFmtId="0" fontId="29" fillId="15" borderId="0" xfId="101" applyFont="1" applyFill="1" applyBorder="1"/>
    <xf numFmtId="0" fontId="4" fillId="15" borderId="0" xfId="4" applyFont="1" applyFill="1" applyBorder="1" applyAlignment="1">
      <alignment horizontal="left"/>
    </xf>
    <xf numFmtId="0" fontId="29" fillId="15" borderId="0" xfId="4" applyFont="1" applyFill="1"/>
    <xf numFmtId="3" fontId="5" fillId="15" borderId="0" xfId="3" applyNumberFormat="1" applyFill="1" applyBorder="1" applyAlignment="1" applyProtection="1">
      <alignment horizontal="left"/>
    </xf>
    <xf numFmtId="0" fontId="4" fillId="15" borderId="0" xfId="4" applyFont="1" applyFill="1"/>
    <xf numFmtId="3" fontId="29" fillId="15" borderId="0" xfId="4" applyNumberFormat="1" applyFont="1" applyFill="1"/>
    <xf numFmtId="0" fontId="3" fillId="15" borderId="0" xfId="4" applyFont="1" applyFill="1" applyAlignment="1">
      <alignment horizontal="right"/>
    </xf>
    <xf numFmtId="0" fontId="2" fillId="15" borderId="0" xfId="0" applyFont="1" applyFill="1"/>
    <xf numFmtId="3" fontId="3" fillId="15" borderId="2" xfId="6" applyNumberFormat="1" applyFont="1" applyFill="1" applyBorder="1"/>
    <xf numFmtId="0" fontId="6" fillId="15" borderId="16" xfId="4" applyFont="1" applyFill="1" applyBorder="1" applyAlignment="1">
      <alignment horizontal="center"/>
    </xf>
    <xf numFmtId="3" fontId="6" fillId="15" borderId="4" xfId="4" applyNumberFormat="1" applyFont="1" applyFill="1" applyBorder="1" applyAlignment="1">
      <alignment horizontal="center"/>
    </xf>
    <xf numFmtId="0" fontId="8" fillId="15" borderId="0" xfId="0" applyFont="1" applyFill="1" applyBorder="1"/>
    <xf numFmtId="3" fontId="3" fillId="15" borderId="18" xfId="4" applyNumberFormat="1" applyFont="1" applyFill="1" applyBorder="1" applyAlignment="1">
      <alignment horizontal="center"/>
    </xf>
    <xf numFmtId="0" fontId="8" fillId="15" borderId="2" xfId="0" applyFont="1" applyFill="1" applyBorder="1"/>
    <xf numFmtId="3" fontId="3" fillId="15" borderId="20" xfId="4" applyNumberFormat="1" applyFont="1" applyFill="1" applyBorder="1" applyAlignment="1">
      <alignment horizontal="center"/>
    </xf>
    <xf numFmtId="0" fontId="8" fillId="15" borderId="3" xfId="0" applyFont="1" applyFill="1" applyBorder="1"/>
    <xf numFmtId="3" fontId="3" fillId="15" borderId="22" xfId="4" applyNumberFormat="1" applyFont="1" applyFill="1" applyBorder="1" applyAlignment="1">
      <alignment horizontal="center"/>
    </xf>
    <xf numFmtId="3" fontId="3" fillId="15" borderId="3" xfId="4" applyNumberFormat="1" applyFont="1" applyFill="1" applyBorder="1" applyAlignment="1">
      <alignment horizontal="center"/>
    </xf>
    <xf numFmtId="3" fontId="6" fillId="15" borderId="23" xfId="6" applyNumberFormat="1" applyFont="1" applyFill="1" applyBorder="1"/>
    <xf numFmtId="3" fontId="6" fillId="15" borderId="16" xfId="4" applyNumberFormat="1" applyFont="1" applyFill="1" applyBorder="1"/>
    <xf numFmtId="3" fontId="0" fillId="15" borderId="16" xfId="0" applyNumberFormat="1" applyFill="1" applyBorder="1" applyAlignment="1">
      <alignment horizontal="center"/>
    </xf>
    <xf numFmtId="3" fontId="0" fillId="15" borderId="4" xfId="0" applyNumberFormat="1" applyFill="1" applyBorder="1" applyAlignment="1">
      <alignment horizontal="center"/>
    </xf>
    <xf numFmtId="3" fontId="0" fillId="15" borderId="24" xfId="0" applyNumberFormat="1" applyFill="1" applyBorder="1" applyAlignment="1">
      <alignment horizontal="center"/>
    </xf>
    <xf numFmtId="3" fontId="6" fillId="15" borderId="25" xfId="6" applyNumberFormat="1" applyFont="1" applyFill="1" applyBorder="1"/>
    <xf numFmtId="3" fontId="6" fillId="15" borderId="26" xfId="4" applyNumberFormat="1" applyFont="1" applyFill="1" applyBorder="1"/>
    <xf numFmtId="165" fontId="0" fillId="15" borderId="16" xfId="1" applyNumberFormat="1" applyFont="1" applyFill="1" applyBorder="1" applyAlignment="1">
      <alignment horizontal="center"/>
    </xf>
    <xf numFmtId="165" fontId="0" fillId="15" borderId="4" xfId="1" applyNumberFormat="1" applyFont="1" applyFill="1" applyBorder="1" applyAlignment="1">
      <alignment horizontal="center"/>
    </xf>
    <xf numFmtId="165" fontId="0" fillId="15" borderId="24" xfId="1" applyNumberFormat="1" applyFont="1" applyFill="1" applyBorder="1" applyAlignment="1">
      <alignment horizontal="center"/>
    </xf>
    <xf numFmtId="0" fontId="4" fillId="15" borderId="0" xfId="4" applyFont="1" applyFill="1" applyBorder="1" applyAlignment="1"/>
    <xf numFmtId="0" fontId="0" fillId="15" borderId="0" xfId="0" applyFill="1" applyAlignment="1">
      <alignment wrapText="1"/>
    </xf>
    <xf numFmtId="3" fontId="3" fillId="15" borderId="0" xfId="6" applyNumberFormat="1" applyFont="1" applyFill="1" applyAlignment="1">
      <alignment horizontal="left"/>
    </xf>
    <xf numFmtId="3" fontId="3" fillId="15" borderId="0" xfId="101" applyNumberFormat="1" applyFill="1"/>
    <xf numFmtId="3" fontId="3" fillId="15" borderId="18" xfId="4" applyNumberFormat="1" applyFont="1" applyFill="1" applyBorder="1"/>
    <xf numFmtId="3" fontId="3" fillId="15" borderId="20" xfId="4" applyNumberFormat="1" applyFont="1" applyFill="1" applyBorder="1"/>
    <xf numFmtId="3" fontId="3" fillId="15" borderId="2" xfId="4" applyNumberFormat="1" applyFont="1" applyFill="1" applyBorder="1"/>
    <xf numFmtId="3" fontId="3" fillId="15" borderId="22" xfId="4" applyNumberFormat="1" applyFont="1" applyFill="1" applyBorder="1"/>
    <xf numFmtId="0" fontId="0" fillId="15" borderId="0" xfId="0" applyFill="1"/>
    <xf numFmtId="0" fontId="7" fillId="15" borderId="0" xfId="2" applyFont="1" applyFill="1" applyAlignment="1">
      <alignment horizontal="left"/>
    </xf>
    <xf numFmtId="0" fontId="7" fillId="15" borderId="0" xfId="2" applyFont="1" applyFill="1" applyAlignment="1">
      <alignment horizontal="left" vertical="top"/>
    </xf>
    <xf numFmtId="0" fontId="0" fillId="15" borderId="0" xfId="0" applyFill="1"/>
    <xf numFmtId="0" fontId="33" fillId="0" borderId="0" xfId="0" applyFont="1" applyFill="1" applyBorder="1" applyAlignment="1">
      <alignment horizontal="left" wrapText="1"/>
    </xf>
    <xf numFmtId="0" fontId="4" fillId="15" borderId="0" xfId="2" applyFont="1" applyFill="1" applyAlignment="1">
      <alignment horizontal="left"/>
    </xf>
    <xf numFmtId="0" fontId="4" fillId="15" borderId="0" xfId="4" applyFont="1" applyFill="1" applyBorder="1" applyAlignment="1">
      <alignment horizontal="left"/>
    </xf>
    <xf numFmtId="0" fontId="6" fillId="15" borderId="3" xfId="4" applyFont="1" applyFill="1" applyBorder="1" applyAlignment="1">
      <alignment horizontal="center"/>
    </xf>
    <xf numFmtId="0" fontId="8" fillId="15" borderId="17" xfId="0" applyFont="1" applyFill="1" applyBorder="1" applyAlignment="1">
      <alignment horizontal="center"/>
    </xf>
    <xf numFmtId="0" fontId="8" fillId="15" borderId="19" xfId="0" applyFont="1" applyFill="1" applyBorder="1" applyAlignment="1">
      <alignment horizontal="center"/>
    </xf>
    <xf numFmtId="0" fontId="8" fillId="15" borderId="21" xfId="0" applyFont="1" applyFill="1" applyBorder="1" applyAlignment="1">
      <alignment horizontal="center"/>
    </xf>
    <xf numFmtId="0" fontId="3" fillId="15" borderId="0" xfId="2" applyFont="1" applyFill="1" applyAlignment="1">
      <alignment horizontal="left" wrapText="1"/>
    </xf>
    <xf numFmtId="0" fontId="4" fillId="15" borderId="0" xfId="5" applyFont="1" applyFill="1" applyBorder="1" applyAlignment="1">
      <alignment horizontal="left"/>
    </xf>
    <xf numFmtId="0" fontId="5" fillId="15" borderId="0" xfId="3" applyFill="1" applyBorder="1" applyAlignment="1" applyProtection="1">
      <alignment horizontal="left" wrapText="1"/>
    </xf>
    <xf numFmtId="0" fontId="34" fillId="15" borderId="0" xfId="3" applyFont="1" applyFill="1" applyBorder="1" applyAlignment="1" applyProtection="1">
      <alignment horizontal="left" wrapText="1"/>
    </xf>
    <xf numFmtId="0" fontId="10" fillId="15" borderId="0" xfId="0" applyFont="1" applyFill="1"/>
    <xf numFmtId="0" fontId="10" fillId="15" borderId="0" xfId="0" applyFont="1" applyFill="1"/>
    <xf numFmtId="0" fontId="3" fillId="15" borderId="0" xfId="2" applyFont="1" applyFill="1" applyAlignment="1">
      <alignment horizontal="left"/>
    </xf>
    <xf numFmtId="0" fontId="6" fillId="15" borderId="0" xfId="2" applyFont="1" applyFill="1"/>
    <xf numFmtId="0" fontId="37" fillId="15" borderId="0" xfId="3" applyFont="1" applyFill="1" applyAlignment="1" applyProtection="1"/>
    <xf numFmtId="0" fontId="37" fillId="15" borderId="0" xfId="3" applyFont="1" applyFill="1" applyAlignment="1" applyProtection="1"/>
    <xf numFmtId="0" fontId="9" fillId="15" borderId="0" xfId="3" applyFont="1" applyFill="1" applyAlignment="1" applyProtection="1"/>
    <xf numFmtId="0" fontId="7" fillId="15" borderId="0" xfId="2" applyFont="1" applyFill="1" applyAlignment="1">
      <alignment horizontal="left"/>
    </xf>
    <xf numFmtId="0" fontId="3" fillId="15" borderId="0" xfId="2" applyFont="1" applyFill="1" applyAlignment="1"/>
    <xf numFmtId="0" fontId="10" fillId="15" borderId="0" xfId="0" applyFont="1" applyFill="1" applyAlignment="1"/>
  </cellXfs>
  <cellStyles count="156">
    <cellStyle name="%" xfId="151"/>
    <cellStyle name="20% - Accent1 2" xfId="14"/>
    <cellStyle name="20% - Accent1 2 2" xfId="65"/>
    <cellStyle name="20% - Accent2 2" xfId="15"/>
    <cellStyle name="20% - Accent2 2 2" xfId="66"/>
    <cellStyle name="20% - Accent3 2" xfId="16"/>
    <cellStyle name="20% - Accent3 2 2" xfId="67"/>
    <cellStyle name="20% - Accent4 2" xfId="17"/>
    <cellStyle name="20% - Accent4 2 2" xfId="68"/>
    <cellStyle name="20% - Accent5 2" xfId="18"/>
    <cellStyle name="20% - Accent5 2 2" xfId="69"/>
    <cellStyle name="20% - Accent6 2" xfId="19"/>
    <cellStyle name="20% - Accent6 2 2" xfId="70"/>
    <cellStyle name="40% - Accent1 2" xfId="20"/>
    <cellStyle name="40% - Accent1 2 2" xfId="71"/>
    <cellStyle name="40% - Accent2 2" xfId="21"/>
    <cellStyle name="40% - Accent2 2 2" xfId="72"/>
    <cellStyle name="40% - Accent3 2" xfId="22"/>
    <cellStyle name="40% - Accent3 2 2" xfId="73"/>
    <cellStyle name="40% - Accent4 2" xfId="23"/>
    <cellStyle name="40% - Accent4 2 2" xfId="74"/>
    <cellStyle name="40% - Accent5 2" xfId="24"/>
    <cellStyle name="40% - Accent5 2 2" xfId="75"/>
    <cellStyle name="40% - Accent6 2" xfId="25"/>
    <cellStyle name="40% - Accent6 2 2" xfId="76"/>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ells" xfId="129"/>
    <cellStyle name="Check Cell 2" xfId="40"/>
    <cellStyle name="column field" xfId="130"/>
    <cellStyle name="Comma 2" xfId="10"/>
    <cellStyle name="Comma 2 2" xfId="77"/>
    <cellStyle name="Comma 2 3" xfId="143"/>
    <cellStyle name="Comma 3" xfId="41"/>
    <cellStyle name="Comma 3 2" xfId="155"/>
    <cellStyle name="Comma 4" xfId="78"/>
    <cellStyle name="Comma 4 2" xfId="79"/>
    <cellStyle name="Comma 5" xfId="80"/>
    <cellStyle name="Comma 5 2" xfId="81"/>
    <cellStyle name="Comma 6" xfId="82"/>
    <cellStyle name="Comma 6 2" xfId="83"/>
    <cellStyle name="Comma 7" xfId="131"/>
    <cellStyle name="Comma 8" xfId="9"/>
    <cellStyle name="Explanatory Text 2" xfId="42"/>
    <cellStyle name="field names" xfId="132"/>
    <cellStyle name="Good 2" xfId="43"/>
    <cellStyle name="Heading 1 2" xfId="44"/>
    <cellStyle name="Heading 2 2" xfId="45"/>
    <cellStyle name="Heading 3 2" xfId="46"/>
    <cellStyle name="Heading 4 2" xfId="47"/>
    <cellStyle name="Headings" xfId="84"/>
    <cellStyle name="Hyperlink" xfId="3" builtinId="8"/>
    <cellStyle name="Hyperlink 2" xfId="11"/>
    <cellStyle name="Hyperlink 2 2" xfId="85"/>
    <cellStyle name="Hyperlink 3" xfId="86"/>
    <cellStyle name="Hyperlink 3 2" xfId="87"/>
    <cellStyle name="Input 2" xfId="48"/>
    <cellStyle name="Linked Cell 2" xfId="49"/>
    <cellStyle name="Neutral 2" xfId="50"/>
    <cellStyle name="Normal" xfId="0" builtinId="0"/>
    <cellStyle name="Normal 10" xfId="133"/>
    <cellStyle name="Normal 11" xfId="8"/>
    <cellStyle name="Normal 12" xfId="150"/>
    <cellStyle name="Normal 13" xfId="2"/>
    <cellStyle name="Normal 14" xfId="5"/>
    <cellStyle name="Normal 15" xfId="7"/>
    <cellStyle name="Normal 2" xfId="51"/>
    <cellStyle name="Normal 2 2" xfId="52"/>
    <cellStyle name="Normal 2 2 2" xfId="88"/>
    <cellStyle name="Normal 2 2 2 2" xfId="89"/>
    <cellStyle name="Normal 2 2 2 2 2" xfId="128"/>
    <cellStyle name="Normal 2 2 2 2 2 2" xfId="148"/>
    <cellStyle name="Normal 2 2 2 2 3" xfId="134"/>
    <cellStyle name="Normal 2 2 2 2 3 2" xfId="135"/>
    <cellStyle name="Normal 2 2 2 3" xfId="90"/>
    <cellStyle name="Normal 2 2 2 4" xfId="136"/>
    <cellStyle name="Normal 2 2 3" xfId="91"/>
    <cellStyle name="Normal 2 2 4" xfId="92"/>
    <cellStyle name="Normal 2 2 5" xfId="146"/>
    <cellStyle name="Normal 2 3" xfId="53"/>
    <cellStyle name="Normal 2 3 2" xfId="153"/>
    <cellStyle name="Normal 2 4" xfId="144"/>
    <cellStyle name="Normal 3" xfId="54"/>
    <cellStyle name="Normal 3 2" xfId="55"/>
    <cellStyle name="Normal 3 3" xfId="93"/>
    <cellStyle name="Normal 3 3 2" xfId="94"/>
    <cellStyle name="Normal 3 4" xfId="95"/>
    <cellStyle name="Normal 3 4 2" xfId="96"/>
    <cellStyle name="Normal 3 5" xfId="97"/>
    <cellStyle name="Normal 3 6" xfId="137"/>
    <cellStyle name="Normal 3 7" xfId="145"/>
    <cellStyle name="Normal 4" xfId="56"/>
    <cellStyle name="Normal 4 2" xfId="98"/>
    <cellStyle name="Normal 4 2 2" xfId="99"/>
    <cellStyle name="Normal 4 2 3" xfId="154"/>
    <cellStyle name="Normal 4 3" xfId="100"/>
    <cellStyle name="Normal 4 3 2" xfId="138"/>
    <cellStyle name="Normal 4 3 2 2" xfId="139"/>
    <cellStyle name="Normal 4 4" xfId="147"/>
    <cellStyle name="Normal 5" xfId="101"/>
    <cellStyle name="Normal 5 2" xfId="102"/>
    <cellStyle name="Normal 6" xfId="103"/>
    <cellStyle name="Normal 6 2" xfId="104"/>
    <cellStyle name="Normal 7" xfId="105"/>
    <cellStyle name="Normal 8" xfId="106"/>
    <cellStyle name="Normal 8 2" xfId="140"/>
    <cellStyle name="Normal 9" xfId="127"/>
    <cellStyle name="Normal_TABLE2" xfId="6"/>
    <cellStyle name="Normal_TABLE4" xfId="4"/>
    <cellStyle name="Normal10" xfId="12"/>
    <cellStyle name="Normal10 2" xfId="13"/>
    <cellStyle name="Normal10 3" xfId="107"/>
    <cellStyle name="Note 2" xfId="57"/>
    <cellStyle name="Note 2 2" xfId="108"/>
    <cellStyle name="Note 3" xfId="141"/>
    <cellStyle name="Output 2" xfId="58"/>
    <cellStyle name="Percent" xfId="1" builtinId="5"/>
    <cellStyle name="Percent 2" xfId="59"/>
    <cellStyle name="Percent 2 2" xfId="109"/>
    <cellStyle name="Percent 2 3" xfId="152"/>
    <cellStyle name="Percent 3" xfId="110"/>
    <cellStyle name="Percent 3 2" xfId="111"/>
    <cellStyle name="Percent 3 2 2" xfId="112"/>
    <cellStyle name="Percent 3 3" xfId="113"/>
    <cellStyle name="Percent 4" xfId="114"/>
    <cellStyle name="Percent 5" xfId="115"/>
    <cellStyle name="Percent 5 2" xfId="116"/>
    <cellStyle name="Percent 6" xfId="117"/>
    <cellStyle name="Percent 7" xfId="149"/>
    <cellStyle name="rowfield" xfId="142"/>
    <cellStyle name="Style1" xfId="118"/>
    <cellStyle name="Style2" xfId="119"/>
    <cellStyle name="Style3" xfId="120"/>
    <cellStyle name="Style4" xfId="121"/>
    <cellStyle name="Style5" xfId="122"/>
    <cellStyle name="Style6" xfId="123"/>
    <cellStyle name="Style7" xfId="124"/>
    <cellStyle name="Title 2" xfId="60"/>
    <cellStyle name="Total 2" xfId="61"/>
    <cellStyle name="Warning Text 2" xfId="62"/>
    <cellStyle name="whole number" xfId="63"/>
    <cellStyle name="whole number 2" xfId="64"/>
    <cellStyle name="whole number 2 2" xfId="125"/>
    <cellStyle name="whole number 3" xfId="1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9.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5.xml"/><Relationship Id="rId12" Type="http://schemas.openxmlformats.org/officeDocument/2006/relationships/worksheet" Target="worksheets/sheet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4.xml"/><Relationship Id="rId5" Type="http://schemas.openxmlformats.org/officeDocument/2006/relationships/chartsheet" Target="chartsheets/sheet1.xml"/><Relationship Id="rId15" Type="http://schemas.openxmlformats.org/officeDocument/2006/relationships/chartsheet" Target="chartsheets/sheet5.xml"/><Relationship Id="rId10" Type="http://schemas.openxmlformats.org/officeDocument/2006/relationships/chartsheet" Target="chartsheets/sheet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6658355652427"/>
          <c:y val="0.13554502976654237"/>
          <c:w val="0.87136158541979991"/>
          <c:h val="0.70373321060118121"/>
        </c:manualLayout>
      </c:layout>
      <c:lineChart>
        <c:grouping val="standard"/>
        <c:varyColors val="0"/>
        <c:ser>
          <c:idx val="0"/>
          <c:order val="0"/>
          <c:tx>
            <c:v>Males</c:v>
          </c:tx>
          <c:spPr>
            <a:ln w="28575" cap="rnd">
              <a:solidFill>
                <a:srgbClr val="2DA197"/>
              </a:solidFill>
              <a:round/>
            </a:ln>
            <a:effectLst/>
          </c:spPr>
          <c:marker>
            <c:symbol val="none"/>
          </c:marker>
          <c:cat>
            <c:strRef>
              <c:f>'Data - Selected council area'!$C$4:$U$4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council area'!$C$11:$U$11</c:f>
              <c:numCache>
                <c:formatCode>#,##0</c:formatCode>
                <c:ptCount val="19"/>
                <c:pt idx="0">
                  <c:v>-176</c:v>
                </c:pt>
                <c:pt idx="1">
                  <c:v>-68</c:v>
                </c:pt>
                <c:pt idx="2">
                  <c:v>-37</c:v>
                </c:pt>
                <c:pt idx="3">
                  <c:v>-106</c:v>
                </c:pt>
                <c:pt idx="4">
                  <c:v>-1032</c:v>
                </c:pt>
                <c:pt idx="5">
                  <c:v>-2514</c:v>
                </c:pt>
                <c:pt idx="6">
                  <c:v>-512</c:v>
                </c:pt>
                <c:pt idx="7">
                  <c:v>-61</c:v>
                </c:pt>
                <c:pt idx="8">
                  <c:v>-20</c:v>
                </c:pt>
                <c:pt idx="9">
                  <c:v>43</c:v>
                </c:pt>
                <c:pt idx="10">
                  <c:v>428</c:v>
                </c:pt>
                <c:pt idx="11">
                  <c:v>362</c:v>
                </c:pt>
                <c:pt idx="12">
                  <c:v>121</c:v>
                </c:pt>
                <c:pt idx="13">
                  <c:v>44</c:v>
                </c:pt>
                <c:pt idx="14">
                  <c:v>-40</c:v>
                </c:pt>
                <c:pt idx="15">
                  <c:v>2</c:v>
                </c:pt>
                <c:pt idx="16">
                  <c:v>-33</c:v>
                </c:pt>
                <c:pt idx="17">
                  <c:v>-14</c:v>
                </c:pt>
                <c:pt idx="18">
                  <c:v>-17</c:v>
                </c:pt>
              </c:numCache>
            </c:numRef>
          </c:val>
          <c:smooth val="0"/>
          <c:extLst>
            <c:ext xmlns:c16="http://schemas.microsoft.com/office/drawing/2014/chart" uri="{C3380CC4-5D6E-409C-BE32-E72D297353CC}">
              <c16:uniqueId val="{00000000-B26C-4FCB-B4D4-2D39FB2A8B16}"/>
            </c:ext>
          </c:extLst>
        </c:ser>
        <c:ser>
          <c:idx val="1"/>
          <c:order val="1"/>
          <c:tx>
            <c:v>Females</c:v>
          </c:tx>
          <c:spPr>
            <a:ln w="28575" cap="rnd">
              <a:solidFill>
                <a:srgbClr val="84329B"/>
              </a:solidFill>
              <a:prstDash val="sysDash"/>
              <a:round/>
            </a:ln>
            <a:effectLst/>
          </c:spPr>
          <c:marker>
            <c:symbol val="none"/>
          </c:marker>
          <c:cat>
            <c:strRef>
              <c:f>'Data - Selected council area'!$C$4:$U$4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council area'!$C$12:$U$12</c:f>
              <c:numCache>
                <c:formatCode>#,##0</c:formatCode>
                <c:ptCount val="19"/>
                <c:pt idx="0">
                  <c:v>-234</c:v>
                </c:pt>
                <c:pt idx="1">
                  <c:v>-72</c:v>
                </c:pt>
                <c:pt idx="2">
                  <c:v>-19</c:v>
                </c:pt>
                <c:pt idx="3">
                  <c:v>-285</c:v>
                </c:pt>
                <c:pt idx="4">
                  <c:v>-143</c:v>
                </c:pt>
                <c:pt idx="5">
                  <c:v>-729</c:v>
                </c:pt>
                <c:pt idx="6">
                  <c:v>-307</c:v>
                </c:pt>
                <c:pt idx="7">
                  <c:v>-121</c:v>
                </c:pt>
                <c:pt idx="8">
                  <c:v>-156</c:v>
                </c:pt>
                <c:pt idx="9">
                  <c:v>-89</c:v>
                </c:pt>
                <c:pt idx="10">
                  <c:v>-102</c:v>
                </c:pt>
                <c:pt idx="11">
                  <c:v>92</c:v>
                </c:pt>
                <c:pt idx="12">
                  <c:v>0</c:v>
                </c:pt>
                <c:pt idx="13">
                  <c:v>-44</c:v>
                </c:pt>
                <c:pt idx="14">
                  <c:v>-82</c:v>
                </c:pt>
                <c:pt idx="15">
                  <c:v>-44</c:v>
                </c:pt>
                <c:pt idx="16">
                  <c:v>-28</c:v>
                </c:pt>
                <c:pt idx="17">
                  <c:v>-47</c:v>
                </c:pt>
                <c:pt idx="18">
                  <c:v>-54</c:v>
                </c:pt>
              </c:numCache>
            </c:numRef>
          </c:val>
          <c:smooth val="0"/>
          <c:extLst>
            <c:ext xmlns:c16="http://schemas.microsoft.com/office/drawing/2014/chart" uri="{C3380CC4-5D6E-409C-BE32-E72D297353CC}">
              <c16:uniqueId val="{00000001-B26C-4FCB-B4D4-2D39FB2A8B16}"/>
            </c:ext>
          </c:extLst>
        </c:ser>
        <c:dLbls>
          <c:showLegendKey val="0"/>
          <c:showVal val="0"/>
          <c:showCatName val="0"/>
          <c:showSerName val="0"/>
          <c:showPercent val="0"/>
          <c:showBubbleSize val="0"/>
        </c:dLbls>
        <c:smooth val="0"/>
        <c:axId val="742643112"/>
        <c:axId val="742646392"/>
      </c:lineChart>
      <c:catAx>
        <c:axId val="742643112"/>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6392"/>
        <c:crosses val="autoZero"/>
        <c:auto val="1"/>
        <c:lblAlgn val="ctr"/>
        <c:lblOffset val="100"/>
        <c:noMultiLvlLbl val="0"/>
      </c:catAx>
      <c:valAx>
        <c:axId val="7426463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baseline="0">
                    <a:effectLst/>
                    <a:latin typeface="Arial" panose="020B0604020202020204" pitchFamily="34" charset="0"/>
                    <a:cs typeface="Arial" panose="020B0604020202020204" pitchFamily="34" charset="0"/>
                  </a:rPr>
                  <a:t> Difference in population (ABPE - MYE)</a:t>
                </a:r>
                <a:endParaRPr lang="en-GB" sz="800">
                  <a:effectLst/>
                  <a:latin typeface="Arial" panose="020B0604020202020204" pitchFamily="34" charset="0"/>
                  <a:cs typeface="Arial" panose="020B0604020202020204" pitchFamily="34" charset="0"/>
                </a:endParaRPr>
              </a:p>
            </c:rich>
          </c:tx>
          <c:layout>
            <c:manualLayout>
              <c:xMode val="edge"/>
              <c:yMode val="edge"/>
              <c:x val="1.4003898133775158E-2"/>
              <c:y val="0.226519619319885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3112"/>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28078865552803E-2"/>
          <c:y val="0.13554502976654237"/>
          <c:w val="0.89860006832597616"/>
          <c:h val="0.70373321060118121"/>
        </c:manualLayout>
      </c:layout>
      <c:lineChart>
        <c:grouping val="standard"/>
        <c:varyColors val="0"/>
        <c:ser>
          <c:idx val="0"/>
          <c:order val="0"/>
          <c:tx>
            <c:v>Males</c:v>
          </c:tx>
          <c:spPr>
            <a:ln w="28575" cap="rnd">
              <a:solidFill>
                <a:srgbClr val="2DA197"/>
              </a:solidFill>
              <a:round/>
            </a:ln>
            <a:effectLst/>
          </c:spPr>
          <c:marker>
            <c:symbol val="none"/>
          </c:marker>
          <c:cat>
            <c:strRef>
              <c:f>'Data - Selected council area'!$C$4:$U$4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council area'!$C$15:$U$15</c:f>
              <c:numCache>
                <c:formatCode>0.0%</c:formatCode>
                <c:ptCount val="19"/>
                <c:pt idx="0">
                  <c:v>-2.8268551236749116E-2</c:v>
                </c:pt>
                <c:pt idx="1">
                  <c:v>-1.2116892373485389E-2</c:v>
                </c:pt>
                <c:pt idx="2">
                  <c:v>-7.958700795870079E-3</c:v>
                </c:pt>
                <c:pt idx="3">
                  <c:v>-1.9202898550724639E-2</c:v>
                </c:pt>
                <c:pt idx="4">
                  <c:v>-0.1026355047240179</c:v>
                </c:pt>
                <c:pt idx="5">
                  <c:v>-0.19214307551207582</c:v>
                </c:pt>
                <c:pt idx="6">
                  <c:v>-4.8609133200417737E-2</c:v>
                </c:pt>
                <c:pt idx="7">
                  <c:v>-7.1613054707677856E-3</c:v>
                </c:pt>
                <c:pt idx="8">
                  <c:v>-2.7367268746579091E-3</c:v>
                </c:pt>
                <c:pt idx="9">
                  <c:v>5.9057821727784643E-3</c:v>
                </c:pt>
                <c:pt idx="10">
                  <c:v>5.875892366831411E-2</c:v>
                </c:pt>
                <c:pt idx="11">
                  <c:v>5.3258790642930702E-2</c:v>
                </c:pt>
                <c:pt idx="12">
                  <c:v>2.0076323212211714E-2</c:v>
                </c:pt>
                <c:pt idx="13">
                  <c:v>8.0941869021339229E-3</c:v>
                </c:pt>
                <c:pt idx="14">
                  <c:v>-1.1264432554210082E-2</c:v>
                </c:pt>
                <c:pt idx="15">
                  <c:v>7.3152889539136799E-4</c:v>
                </c:pt>
                <c:pt idx="16">
                  <c:v>-1.636904761904762E-2</c:v>
                </c:pt>
                <c:pt idx="17">
                  <c:v>-1.338432122370937E-2</c:v>
                </c:pt>
                <c:pt idx="18">
                  <c:v>-3.8288288288288286E-2</c:v>
                </c:pt>
              </c:numCache>
            </c:numRef>
          </c:val>
          <c:smooth val="0"/>
          <c:extLst>
            <c:ext xmlns:c16="http://schemas.microsoft.com/office/drawing/2014/chart" uri="{C3380CC4-5D6E-409C-BE32-E72D297353CC}">
              <c16:uniqueId val="{00000000-6B32-4371-BBC8-4C25A7CDEB25}"/>
            </c:ext>
          </c:extLst>
        </c:ser>
        <c:ser>
          <c:idx val="1"/>
          <c:order val="1"/>
          <c:tx>
            <c:v>Females</c:v>
          </c:tx>
          <c:spPr>
            <a:ln w="28575" cap="rnd">
              <a:solidFill>
                <a:srgbClr val="84329B"/>
              </a:solidFill>
              <a:prstDash val="sysDash"/>
              <a:round/>
            </a:ln>
            <a:effectLst/>
          </c:spPr>
          <c:marker>
            <c:symbol val="none"/>
          </c:marker>
          <c:cat>
            <c:strRef>
              <c:f>'Data - Selected council area'!$C$4:$U$4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council area'!$C$16:$U$16</c:f>
              <c:numCache>
                <c:formatCode>0.0%</c:formatCode>
                <c:ptCount val="19"/>
                <c:pt idx="0">
                  <c:v>-3.9130434782608699E-2</c:v>
                </c:pt>
                <c:pt idx="1">
                  <c:v>-1.3131497355462337E-2</c:v>
                </c:pt>
                <c:pt idx="2">
                  <c:v>-4.2763898266936756E-3</c:v>
                </c:pt>
                <c:pt idx="3">
                  <c:v>-4.7310756972111553E-2</c:v>
                </c:pt>
                <c:pt idx="4">
                  <c:v>-1.2783836939030931E-2</c:v>
                </c:pt>
                <c:pt idx="5">
                  <c:v>-6.2596599690880994E-2</c:v>
                </c:pt>
                <c:pt idx="6">
                  <c:v>-3.1610378912685339E-2</c:v>
                </c:pt>
                <c:pt idx="7">
                  <c:v>-1.5956745351444021E-2</c:v>
                </c:pt>
                <c:pt idx="8">
                  <c:v>-2.2860492379835874E-2</c:v>
                </c:pt>
                <c:pt idx="9">
                  <c:v>-1.2608018132880011E-2</c:v>
                </c:pt>
                <c:pt idx="10">
                  <c:v>-1.3574660633484163E-2</c:v>
                </c:pt>
                <c:pt idx="11">
                  <c:v>1.3450292397660818E-2</c:v>
                </c:pt>
                <c:pt idx="12">
                  <c:v>0</c:v>
                </c:pt>
                <c:pt idx="13">
                  <c:v>-7.8263963002490212E-3</c:v>
                </c:pt>
                <c:pt idx="14">
                  <c:v>-1.9859530152579317E-2</c:v>
                </c:pt>
                <c:pt idx="15">
                  <c:v>-1.1907983761840324E-2</c:v>
                </c:pt>
                <c:pt idx="16">
                  <c:v>-9.2317837124958786E-3</c:v>
                </c:pt>
                <c:pt idx="17">
                  <c:v>-2.3301933564700051E-2</c:v>
                </c:pt>
                <c:pt idx="18">
                  <c:v>-4.8692515779981967E-2</c:v>
                </c:pt>
              </c:numCache>
            </c:numRef>
          </c:val>
          <c:smooth val="0"/>
          <c:extLst>
            <c:ext xmlns:c16="http://schemas.microsoft.com/office/drawing/2014/chart" uri="{C3380CC4-5D6E-409C-BE32-E72D297353CC}">
              <c16:uniqueId val="{00000001-6B32-4371-BBC8-4C25A7CDEB25}"/>
            </c:ext>
          </c:extLst>
        </c:ser>
        <c:dLbls>
          <c:showLegendKey val="0"/>
          <c:showVal val="0"/>
          <c:showCatName val="0"/>
          <c:showSerName val="0"/>
          <c:showPercent val="0"/>
          <c:showBubbleSize val="0"/>
        </c:dLbls>
        <c:smooth val="0"/>
        <c:axId val="742643112"/>
        <c:axId val="742646392"/>
      </c:lineChart>
      <c:catAx>
        <c:axId val="742643112"/>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6392"/>
        <c:crosses val="autoZero"/>
        <c:auto val="1"/>
        <c:lblAlgn val="ctr"/>
        <c:lblOffset val="100"/>
        <c:noMultiLvlLbl val="0"/>
      </c:catAx>
      <c:valAx>
        <c:axId val="7426463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baseline="0">
                    <a:effectLst/>
                    <a:latin typeface="Arial" panose="020B0604020202020204" pitchFamily="34" charset="0"/>
                    <a:cs typeface="Arial" panose="020B0604020202020204" pitchFamily="34" charset="0"/>
                  </a:rPr>
                  <a:t>Percentage Difference ((ABPE - MYE) / MYE)</a:t>
                </a:r>
                <a:endParaRPr lang="en-GB" sz="800">
                  <a:effectLst/>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3112"/>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7482729456486"/>
          <c:y val="0.16056792631334563"/>
          <c:w val="0.89451338121872315"/>
          <c:h val="0.67871029965332541"/>
        </c:manualLayout>
      </c:layout>
      <c:lineChart>
        <c:grouping val="standard"/>
        <c:varyColors val="0"/>
        <c:ser>
          <c:idx val="0"/>
          <c:order val="0"/>
          <c:tx>
            <c:v>Males</c:v>
          </c:tx>
          <c:spPr>
            <a:ln w="28575" cap="rnd">
              <a:solidFill>
                <a:srgbClr val="2DA197"/>
              </a:solidFill>
              <a:round/>
            </a:ln>
            <a:effectLst/>
          </c:spPr>
          <c:marker>
            <c:symbol val="none"/>
          </c:marker>
          <c:cat>
            <c:strRef>
              <c:f>'Data - Selected urban-rural'!$C$4:$U$4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urban-rural'!$C$11:$U$11</c:f>
              <c:numCache>
                <c:formatCode>#,##0</c:formatCode>
                <c:ptCount val="19"/>
                <c:pt idx="0">
                  <c:v>-873</c:v>
                </c:pt>
                <c:pt idx="1">
                  <c:v>462</c:v>
                </c:pt>
                <c:pt idx="2">
                  <c:v>745</c:v>
                </c:pt>
                <c:pt idx="3">
                  <c:v>-1069</c:v>
                </c:pt>
                <c:pt idx="4">
                  <c:v>-4477</c:v>
                </c:pt>
                <c:pt idx="5">
                  <c:v>-9279</c:v>
                </c:pt>
                <c:pt idx="6">
                  <c:v>532</c:v>
                </c:pt>
                <c:pt idx="7">
                  <c:v>4024</c:v>
                </c:pt>
                <c:pt idx="8">
                  <c:v>3538</c:v>
                </c:pt>
                <c:pt idx="9">
                  <c:v>4092</c:v>
                </c:pt>
                <c:pt idx="10">
                  <c:v>6954</c:v>
                </c:pt>
                <c:pt idx="11">
                  <c:v>4913</c:v>
                </c:pt>
                <c:pt idx="12">
                  <c:v>2091</c:v>
                </c:pt>
                <c:pt idx="13">
                  <c:v>282</c:v>
                </c:pt>
                <c:pt idx="14">
                  <c:v>-333</c:v>
                </c:pt>
                <c:pt idx="15">
                  <c:v>-436</c:v>
                </c:pt>
                <c:pt idx="16">
                  <c:v>-435</c:v>
                </c:pt>
                <c:pt idx="17">
                  <c:v>-211</c:v>
                </c:pt>
                <c:pt idx="18">
                  <c:v>-380</c:v>
                </c:pt>
              </c:numCache>
            </c:numRef>
          </c:val>
          <c:smooth val="0"/>
          <c:extLst>
            <c:ext xmlns:c16="http://schemas.microsoft.com/office/drawing/2014/chart" uri="{C3380CC4-5D6E-409C-BE32-E72D297353CC}">
              <c16:uniqueId val="{00000000-F55E-47CE-B125-4A40B767B3A1}"/>
            </c:ext>
          </c:extLst>
        </c:ser>
        <c:ser>
          <c:idx val="1"/>
          <c:order val="1"/>
          <c:tx>
            <c:v>Females</c:v>
          </c:tx>
          <c:spPr>
            <a:ln w="28575" cap="rnd">
              <a:solidFill>
                <a:srgbClr val="84329B"/>
              </a:solidFill>
              <a:prstDash val="sysDash"/>
              <a:round/>
            </a:ln>
            <a:effectLst/>
          </c:spPr>
          <c:marker>
            <c:symbol val="none"/>
          </c:marker>
          <c:cat>
            <c:strRef>
              <c:f>'Data - Selected urban-rural'!$C$4:$U$4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urban-rural'!$C$12:$U$12</c:f>
              <c:numCache>
                <c:formatCode>#,##0</c:formatCode>
                <c:ptCount val="19"/>
                <c:pt idx="0">
                  <c:v>-1025</c:v>
                </c:pt>
                <c:pt idx="1">
                  <c:v>277</c:v>
                </c:pt>
                <c:pt idx="2">
                  <c:v>908</c:v>
                </c:pt>
                <c:pt idx="3">
                  <c:v>-474</c:v>
                </c:pt>
                <c:pt idx="4">
                  <c:v>130</c:v>
                </c:pt>
                <c:pt idx="5">
                  <c:v>-4502</c:v>
                </c:pt>
                <c:pt idx="6">
                  <c:v>1086</c:v>
                </c:pt>
                <c:pt idx="7">
                  <c:v>1371</c:v>
                </c:pt>
                <c:pt idx="8">
                  <c:v>382</c:v>
                </c:pt>
                <c:pt idx="9">
                  <c:v>49</c:v>
                </c:pt>
                <c:pt idx="10">
                  <c:v>1247</c:v>
                </c:pt>
                <c:pt idx="11">
                  <c:v>755</c:v>
                </c:pt>
                <c:pt idx="12">
                  <c:v>294</c:v>
                </c:pt>
                <c:pt idx="13">
                  <c:v>-705</c:v>
                </c:pt>
                <c:pt idx="14">
                  <c:v>-857</c:v>
                </c:pt>
                <c:pt idx="15">
                  <c:v>-1022</c:v>
                </c:pt>
                <c:pt idx="16">
                  <c:v>-934</c:v>
                </c:pt>
                <c:pt idx="17">
                  <c:v>-660</c:v>
                </c:pt>
                <c:pt idx="18">
                  <c:v>-597</c:v>
                </c:pt>
              </c:numCache>
            </c:numRef>
          </c:val>
          <c:smooth val="0"/>
          <c:extLst>
            <c:ext xmlns:c16="http://schemas.microsoft.com/office/drawing/2014/chart" uri="{C3380CC4-5D6E-409C-BE32-E72D297353CC}">
              <c16:uniqueId val="{00000001-F55E-47CE-B125-4A40B767B3A1}"/>
            </c:ext>
          </c:extLst>
        </c:ser>
        <c:dLbls>
          <c:showLegendKey val="0"/>
          <c:showVal val="0"/>
          <c:showCatName val="0"/>
          <c:showSerName val="0"/>
          <c:showPercent val="0"/>
          <c:showBubbleSize val="0"/>
        </c:dLbls>
        <c:smooth val="0"/>
        <c:axId val="742643112"/>
        <c:axId val="742646392"/>
      </c:lineChart>
      <c:catAx>
        <c:axId val="742643112"/>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6392"/>
        <c:crosses val="autoZero"/>
        <c:auto val="1"/>
        <c:lblAlgn val="ctr"/>
        <c:lblOffset val="100"/>
        <c:noMultiLvlLbl val="0"/>
      </c:catAx>
      <c:valAx>
        <c:axId val="7426463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baseline="0">
                    <a:effectLst/>
                    <a:latin typeface="Arial" panose="020B0604020202020204" pitchFamily="34" charset="0"/>
                    <a:cs typeface="Arial" panose="020B0604020202020204" pitchFamily="34" charset="0"/>
                  </a:rPr>
                  <a:t>Difference in population (ABPE - MYE)</a:t>
                </a:r>
                <a:endParaRPr lang="en-GB" sz="800">
                  <a:effectLst/>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3112"/>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77482729456486"/>
          <c:y val="0.17307934174849166"/>
          <c:w val="0.89451338121872315"/>
          <c:h val="0.66619888421817941"/>
        </c:manualLayout>
      </c:layout>
      <c:lineChart>
        <c:grouping val="standard"/>
        <c:varyColors val="0"/>
        <c:ser>
          <c:idx val="0"/>
          <c:order val="0"/>
          <c:tx>
            <c:v>Males</c:v>
          </c:tx>
          <c:spPr>
            <a:ln w="28575" cap="rnd">
              <a:solidFill>
                <a:srgbClr val="2DA197"/>
              </a:solidFill>
              <a:round/>
            </a:ln>
            <a:effectLst/>
          </c:spPr>
          <c:marker>
            <c:symbol val="none"/>
          </c:marker>
          <c:cat>
            <c:strRef>
              <c:f>'Data - Selected urban-rural'!$C$4:$U$4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urban-rural'!$C$15:$U$15</c:f>
              <c:numCache>
                <c:formatCode>0.0%</c:formatCode>
                <c:ptCount val="19"/>
                <c:pt idx="0">
                  <c:v>-1.662952168695354E-2</c:v>
                </c:pt>
                <c:pt idx="1">
                  <c:v>9.3047611375171192E-3</c:v>
                </c:pt>
                <c:pt idx="2">
                  <c:v>1.7100098698556245E-2</c:v>
                </c:pt>
                <c:pt idx="3">
                  <c:v>-2.1113130036340653E-2</c:v>
                </c:pt>
                <c:pt idx="4">
                  <c:v>-5.808326522139623E-2</c:v>
                </c:pt>
                <c:pt idx="5">
                  <c:v>-0.10389537682928195</c:v>
                </c:pt>
                <c:pt idx="6">
                  <c:v>6.931686406337542E-3</c:v>
                </c:pt>
                <c:pt idx="7">
                  <c:v>6.2682056793931185E-2</c:v>
                </c:pt>
                <c:pt idx="8">
                  <c:v>6.1057899732504958E-2</c:v>
                </c:pt>
                <c:pt idx="9">
                  <c:v>6.6458779964919112E-2</c:v>
                </c:pt>
                <c:pt idx="10">
                  <c:v>0.11103305125339294</c:v>
                </c:pt>
                <c:pt idx="11">
                  <c:v>8.6295931989039551E-2</c:v>
                </c:pt>
                <c:pt idx="12">
                  <c:v>4.387142797196928E-2</c:v>
                </c:pt>
                <c:pt idx="13">
                  <c:v>6.4829076530494951E-3</c:v>
                </c:pt>
                <c:pt idx="14">
                  <c:v>-1.0857515487447017E-2</c:v>
                </c:pt>
                <c:pt idx="15">
                  <c:v>-1.854687765866939E-2</c:v>
                </c:pt>
                <c:pt idx="16">
                  <c:v>-2.5553662691652469E-2</c:v>
                </c:pt>
                <c:pt idx="17">
                  <c:v>-2.4238943136128663E-2</c:v>
                </c:pt>
                <c:pt idx="18">
                  <c:v>-9.8650051921079965E-2</c:v>
                </c:pt>
              </c:numCache>
            </c:numRef>
          </c:val>
          <c:smooth val="0"/>
          <c:extLst>
            <c:ext xmlns:c16="http://schemas.microsoft.com/office/drawing/2014/chart" uri="{C3380CC4-5D6E-409C-BE32-E72D297353CC}">
              <c16:uniqueId val="{00000000-DADD-4343-9077-7EADC77CEA44}"/>
            </c:ext>
          </c:extLst>
        </c:ser>
        <c:ser>
          <c:idx val="1"/>
          <c:order val="1"/>
          <c:tx>
            <c:v>Females</c:v>
          </c:tx>
          <c:spPr>
            <a:ln w="28575" cap="rnd">
              <a:solidFill>
                <a:srgbClr val="84329B"/>
              </a:solidFill>
              <a:prstDash val="sysDash"/>
              <a:round/>
            </a:ln>
            <a:effectLst/>
          </c:spPr>
          <c:marker>
            <c:symbol val="none"/>
          </c:marker>
          <c:cat>
            <c:strRef>
              <c:f>'Data - Selected urban-rural'!$C$4:$U$4</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urban-rural'!$C$16:$U$16</c:f>
              <c:numCache>
                <c:formatCode>0.0%</c:formatCode>
                <c:ptCount val="19"/>
                <c:pt idx="0">
                  <c:v>-2.045704021554735E-2</c:v>
                </c:pt>
                <c:pt idx="1">
                  <c:v>5.7365336425953158E-3</c:v>
                </c:pt>
                <c:pt idx="2">
                  <c:v>2.2044720677850883E-2</c:v>
                </c:pt>
                <c:pt idx="3">
                  <c:v>-9.4247708428608357E-3</c:v>
                </c:pt>
                <c:pt idx="4">
                  <c:v>1.5466615904440109E-3</c:v>
                </c:pt>
                <c:pt idx="5">
                  <c:v>-5.0138096935138987E-2</c:v>
                </c:pt>
                <c:pt idx="6">
                  <c:v>1.427032141073822E-2</c:v>
                </c:pt>
                <c:pt idx="7">
                  <c:v>2.167794573398267E-2</c:v>
                </c:pt>
                <c:pt idx="8">
                  <c:v>6.5846175061192126E-3</c:v>
                </c:pt>
                <c:pt idx="9">
                  <c:v>7.5782180361589257E-4</c:v>
                </c:pt>
                <c:pt idx="10">
                  <c:v>1.8614718614718615E-2</c:v>
                </c:pt>
                <c:pt idx="11">
                  <c:v>1.2433304788880838E-2</c:v>
                </c:pt>
                <c:pt idx="12">
                  <c:v>5.9216886883660972E-3</c:v>
                </c:pt>
                <c:pt idx="13">
                  <c:v>-1.4873731513323066E-2</c:v>
                </c:pt>
                <c:pt idx="14">
                  <c:v>-2.369956583059097E-2</c:v>
                </c:pt>
                <c:pt idx="15">
                  <c:v>-3.1589033474484593E-2</c:v>
                </c:pt>
                <c:pt idx="16">
                  <c:v>-3.515904385469603E-2</c:v>
                </c:pt>
                <c:pt idx="17">
                  <c:v>-3.8305281485780614E-2</c:v>
                </c:pt>
                <c:pt idx="18">
                  <c:v>-5.9969864389753894E-2</c:v>
                </c:pt>
              </c:numCache>
            </c:numRef>
          </c:val>
          <c:smooth val="0"/>
          <c:extLst>
            <c:ext xmlns:c16="http://schemas.microsoft.com/office/drawing/2014/chart" uri="{C3380CC4-5D6E-409C-BE32-E72D297353CC}">
              <c16:uniqueId val="{00000001-DADD-4343-9077-7EADC77CEA44}"/>
            </c:ext>
          </c:extLst>
        </c:ser>
        <c:dLbls>
          <c:showLegendKey val="0"/>
          <c:showVal val="0"/>
          <c:showCatName val="0"/>
          <c:showSerName val="0"/>
          <c:showPercent val="0"/>
          <c:showBubbleSize val="0"/>
        </c:dLbls>
        <c:smooth val="0"/>
        <c:axId val="742643112"/>
        <c:axId val="742646392"/>
      </c:lineChart>
      <c:catAx>
        <c:axId val="742643112"/>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6392"/>
        <c:crosses val="autoZero"/>
        <c:auto val="1"/>
        <c:lblAlgn val="ctr"/>
        <c:lblOffset val="100"/>
        <c:noMultiLvlLbl val="0"/>
      </c:catAx>
      <c:valAx>
        <c:axId val="7426463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600" b="0" i="0" baseline="0">
                    <a:effectLst/>
                    <a:latin typeface="Arial" panose="020B0604020202020204" pitchFamily="34" charset="0"/>
                    <a:cs typeface="Arial" panose="020B0604020202020204" pitchFamily="34" charset="0"/>
                  </a:rPr>
                  <a:t>Percentage Difference ((ABPE - MYE) / MYE)</a:t>
                </a:r>
                <a:endParaRPr lang="en-GB" sz="1200">
                  <a:effectLst/>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3112"/>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4293014190385"/>
          <c:y val="0.13554502976654237"/>
          <c:w val="0.87408523883442057"/>
          <c:h val="0.70373321060118121"/>
        </c:manualLayout>
      </c:layout>
      <c:lineChart>
        <c:grouping val="standard"/>
        <c:varyColors val="0"/>
        <c:ser>
          <c:idx val="0"/>
          <c:order val="0"/>
          <c:tx>
            <c:v>Males</c:v>
          </c:tx>
          <c:spPr>
            <a:ln w="28575" cap="rnd">
              <a:solidFill>
                <a:srgbClr val="2DA197"/>
              </a:solidFill>
              <a:round/>
            </a:ln>
            <a:effectLst/>
          </c:spPr>
          <c:marker>
            <c:symbol val="none"/>
          </c:marker>
          <c:cat>
            <c:strRef>
              <c:f>'Data - Selected SIMD Decile'!$C$5:$U$5</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SIMD Decile'!$C$12:$U$12</c:f>
              <c:numCache>
                <c:formatCode>#,##0</c:formatCode>
                <c:ptCount val="19"/>
                <c:pt idx="0">
                  <c:v>7</c:v>
                </c:pt>
                <c:pt idx="1">
                  <c:v>909</c:v>
                </c:pt>
                <c:pt idx="2">
                  <c:v>839</c:v>
                </c:pt>
                <c:pt idx="3">
                  <c:v>553</c:v>
                </c:pt>
                <c:pt idx="4">
                  <c:v>564</c:v>
                </c:pt>
                <c:pt idx="5">
                  <c:v>919</c:v>
                </c:pt>
                <c:pt idx="6">
                  <c:v>3438</c:v>
                </c:pt>
                <c:pt idx="7">
                  <c:v>3339</c:v>
                </c:pt>
                <c:pt idx="8">
                  <c:v>2819</c:v>
                </c:pt>
                <c:pt idx="9">
                  <c:v>3026</c:v>
                </c:pt>
                <c:pt idx="10">
                  <c:v>3418</c:v>
                </c:pt>
                <c:pt idx="11">
                  <c:v>2347</c:v>
                </c:pt>
                <c:pt idx="12">
                  <c:v>986</c:v>
                </c:pt>
                <c:pt idx="13">
                  <c:v>63</c:v>
                </c:pt>
                <c:pt idx="14">
                  <c:v>-131</c:v>
                </c:pt>
                <c:pt idx="15">
                  <c:v>-165</c:v>
                </c:pt>
                <c:pt idx="16">
                  <c:v>-129</c:v>
                </c:pt>
                <c:pt idx="17">
                  <c:v>-93</c:v>
                </c:pt>
                <c:pt idx="18">
                  <c:v>-159</c:v>
                </c:pt>
              </c:numCache>
            </c:numRef>
          </c:val>
          <c:smooth val="0"/>
          <c:extLst>
            <c:ext xmlns:c16="http://schemas.microsoft.com/office/drawing/2014/chart" uri="{C3380CC4-5D6E-409C-BE32-E72D297353CC}">
              <c16:uniqueId val="{00000000-7E93-4B04-97E2-A8E55120FB10}"/>
            </c:ext>
          </c:extLst>
        </c:ser>
        <c:ser>
          <c:idx val="1"/>
          <c:order val="1"/>
          <c:tx>
            <c:v>Females</c:v>
          </c:tx>
          <c:spPr>
            <a:ln w="28575" cap="rnd">
              <a:solidFill>
                <a:srgbClr val="84329B"/>
              </a:solidFill>
              <a:prstDash val="sysDash"/>
              <a:round/>
            </a:ln>
            <a:effectLst/>
          </c:spPr>
          <c:marker>
            <c:symbol val="none"/>
          </c:marker>
          <c:cat>
            <c:strRef>
              <c:f>'Data - Selected SIMD Decile'!$C$5:$U$5</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SIMD Decile'!$C$13:$U$13</c:f>
              <c:numCache>
                <c:formatCode>#,##0</c:formatCode>
                <c:ptCount val="19"/>
                <c:pt idx="0">
                  <c:v>19</c:v>
                </c:pt>
                <c:pt idx="1">
                  <c:v>527</c:v>
                </c:pt>
                <c:pt idx="2">
                  <c:v>728</c:v>
                </c:pt>
                <c:pt idx="3">
                  <c:v>500</c:v>
                </c:pt>
                <c:pt idx="4">
                  <c:v>1184</c:v>
                </c:pt>
                <c:pt idx="5">
                  <c:v>-225</c:v>
                </c:pt>
                <c:pt idx="6">
                  <c:v>1543</c:v>
                </c:pt>
                <c:pt idx="7">
                  <c:v>903</c:v>
                </c:pt>
                <c:pt idx="8">
                  <c:v>796</c:v>
                </c:pt>
                <c:pt idx="9">
                  <c:v>527</c:v>
                </c:pt>
                <c:pt idx="10">
                  <c:v>635</c:v>
                </c:pt>
                <c:pt idx="11">
                  <c:v>170</c:v>
                </c:pt>
                <c:pt idx="12">
                  <c:v>52</c:v>
                </c:pt>
                <c:pt idx="13">
                  <c:v>-172</c:v>
                </c:pt>
                <c:pt idx="14">
                  <c:v>-247</c:v>
                </c:pt>
                <c:pt idx="15">
                  <c:v>-190</c:v>
                </c:pt>
                <c:pt idx="16">
                  <c:v>-190</c:v>
                </c:pt>
                <c:pt idx="17">
                  <c:v>-213</c:v>
                </c:pt>
                <c:pt idx="18">
                  <c:v>-137</c:v>
                </c:pt>
              </c:numCache>
            </c:numRef>
          </c:val>
          <c:smooth val="0"/>
          <c:extLst>
            <c:ext xmlns:c16="http://schemas.microsoft.com/office/drawing/2014/chart" uri="{C3380CC4-5D6E-409C-BE32-E72D297353CC}">
              <c16:uniqueId val="{00000001-7E93-4B04-97E2-A8E55120FB10}"/>
            </c:ext>
          </c:extLst>
        </c:ser>
        <c:dLbls>
          <c:showLegendKey val="0"/>
          <c:showVal val="0"/>
          <c:showCatName val="0"/>
          <c:showSerName val="0"/>
          <c:showPercent val="0"/>
          <c:showBubbleSize val="0"/>
        </c:dLbls>
        <c:smooth val="0"/>
        <c:axId val="742643112"/>
        <c:axId val="742646392"/>
      </c:lineChart>
      <c:catAx>
        <c:axId val="742643112"/>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6392"/>
        <c:crosses val="autoZero"/>
        <c:auto val="1"/>
        <c:lblAlgn val="ctr"/>
        <c:lblOffset val="100"/>
        <c:noMultiLvlLbl val="0"/>
      </c:catAx>
      <c:valAx>
        <c:axId val="7426463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baseline="0">
                    <a:effectLst/>
                    <a:latin typeface="Arial" panose="020B0604020202020204" pitchFamily="34" charset="0"/>
                    <a:cs typeface="Arial" panose="020B0604020202020204" pitchFamily="34" charset="0"/>
                  </a:rPr>
                  <a:t>Difference in population (ABPE - MYE)</a:t>
                </a:r>
                <a:endParaRPr lang="en-GB" sz="800">
                  <a:effectLst/>
                  <a:latin typeface="Arial" panose="020B0604020202020204" pitchFamily="34" charset="0"/>
                  <a:cs typeface="Arial" panose="020B0604020202020204" pitchFamily="34" charset="0"/>
                </a:endParaRPr>
              </a:p>
            </c:rich>
          </c:tx>
          <c:layout>
            <c:manualLayout>
              <c:xMode val="edge"/>
              <c:yMode val="edge"/>
              <c:x val="1.2642178665358354E-2"/>
              <c:y val="0.23057796179233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3112"/>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4820150907089"/>
          <c:y val="0.13554502976654237"/>
          <c:w val="0.87407994568245806"/>
          <c:h val="0.70373321060118121"/>
        </c:manualLayout>
      </c:layout>
      <c:lineChart>
        <c:grouping val="standard"/>
        <c:varyColors val="0"/>
        <c:ser>
          <c:idx val="0"/>
          <c:order val="0"/>
          <c:tx>
            <c:v>Males</c:v>
          </c:tx>
          <c:spPr>
            <a:ln w="28575" cap="rnd">
              <a:solidFill>
                <a:srgbClr val="2DA197"/>
              </a:solidFill>
              <a:round/>
            </a:ln>
            <a:effectLst/>
          </c:spPr>
          <c:marker>
            <c:symbol val="none"/>
          </c:marker>
          <c:cat>
            <c:strRef>
              <c:f>'Data - Selected SIMD Decile'!$C$5:$U$5</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SIMD Decile'!$C$16:$U$16</c:f>
              <c:numCache>
                <c:formatCode>0.0%</c:formatCode>
                <c:ptCount val="19"/>
                <c:pt idx="0">
                  <c:v>3.8370881982130131E-4</c:v>
                </c:pt>
                <c:pt idx="1">
                  <c:v>5.3863474757051437E-2</c:v>
                </c:pt>
                <c:pt idx="2">
                  <c:v>5.8296275708727072E-2</c:v>
                </c:pt>
                <c:pt idx="3">
                  <c:v>3.6019019084218069E-2</c:v>
                </c:pt>
                <c:pt idx="4">
                  <c:v>3.0402673710312113E-2</c:v>
                </c:pt>
                <c:pt idx="5">
                  <c:v>4.2481394166319977E-2</c:v>
                </c:pt>
                <c:pt idx="6">
                  <c:v>0.18096641751763343</c:v>
                </c:pt>
                <c:pt idx="7">
                  <c:v>0.20673642498916475</c:v>
                </c:pt>
                <c:pt idx="8">
                  <c:v>0.18167171489334277</c:v>
                </c:pt>
                <c:pt idx="9">
                  <c:v>0.17253962823583077</c:v>
                </c:pt>
                <c:pt idx="10">
                  <c:v>0.19020589872008903</c:v>
                </c:pt>
                <c:pt idx="11">
                  <c:v>0.14724888637932115</c:v>
                </c:pt>
                <c:pt idx="12">
                  <c:v>7.5181090354555849E-2</c:v>
                </c:pt>
                <c:pt idx="13">
                  <c:v>5.2905609674168625E-3</c:v>
                </c:pt>
                <c:pt idx="14">
                  <c:v>-1.5453580276041053E-2</c:v>
                </c:pt>
                <c:pt idx="15">
                  <c:v>-2.6054002842254856E-2</c:v>
                </c:pt>
                <c:pt idx="16">
                  <c:v>-3.1402142161635831E-2</c:v>
                </c:pt>
                <c:pt idx="17">
                  <c:v>-4.6969696969696967E-2</c:v>
                </c:pt>
                <c:pt idx="18">
                  <c:v>-0.19319562575941676</c:v>
                </c:pt>
              </c:numCache>
            </c:numRef>
          </c:val>
          <c:smooth val="0"/>
          <c:extLst>
            <c:ext xmlns:c16="http://schemas.microsoft.com/office/drawing/2014/chart" uri="{C3380CC4-5D6E-409C-BE32-E72D297353CC}">
              <c16:uniqueId val="{00000000-BE97-44E9-BBA9-AE8FB003483B}"/>
            </c:ext>
          </c:extLst>
        </c:ser>
        <c:ser>
          <c:idx val="1"/>
          <c:order val="1"/>
          <c:tx>
            <c:v>Females</c:v>
          </c:tx>
          <c:spPr>
            <a:ln w="28575" cap="rnd">
              <a:solidFill>
                <a:srgbClr val="84329B"/>
              </a:solidFill>
              <a:prstDash val="sysDash"/>
              <a:round/>
            </a:ln>
            <a:effectLst/>
          </c:spPr>
          <c:marker>
            <c:symbol val="none"/>
          </c:marker>
          <c:cat>
            <c:strRef>
              <c:f>'Data - Selected SIMD Decile'!$C$5:$U$5</c:f>
              <c:strCache>
                <c:ptCount val="19"/>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c:v>
                </c:pt>
              </c:strCache>
            </c:strRef>
          </c:cat>
          <c:val>
            <c:numRef>
              <c:f>'Data - Selected SIMD Decile'!$C$17:$U$17</c:f>
              <c:numCache>
                <c:formatCode>0.0%</c:formatCode>
                <c:ptCount val="19"/>
                <c:pt idx="0">
                  <c:v>1.1039451513566905E-3</c:v>
                </c:pt>
                <c:pt idx="1">
                  <c:v>3.2508790327555361E-2</c:v>
                </c:pt>
                <c:pt idx="2">
                  <c:v>5.2197605219760523E-2</c:v>
                </c:pt>
                <c:pt idx="3">
                  <c:v>3.3726812816188868E-2</c:v>
                </c:pt>
                <c:pt idx="4">
                  <c:v>6.4389819447465732E-2</c:v>
                </c:pt>
                <c:pt idx="5">
                  <c:v>-9.8892405063291146E-3</c:v>
                </c:pt>
                <c:pt idx="6">
                  <c:v>7.6636535214065757E-2</c:v>
                </c:pt>
                <c:pt idx="7">
                  <c:v>5.3274336283185841E-2</c:v>
                </c:pt>
                <c:pt idx="8">
                  <c:v>4.9263522713207081E-2</c:v>
                </c:pt>
                <c:pt idx="9">
                  <c:v>2.7926447988977796E-2</c:v>
                </c:pt>
                <c:pt idx="10">
                  <c:v>3.3048818569792859E-2</c:v>
                </c:pt>
                <c:pt idx="11">
                  <c:v>9.9438465138043993E-3</c:v>
                </c:pt>
                <c:pt idx="12">
                  <c:v>3.8615773058072182E-3</c:v>
                </c:pt>
                <c:pt idx="13">
                  <c:v>-1.3609748377907897E-2</c:v>
                </c:pt>
                <c:pt idx="14">
                  <c:v>-2.4562450278440732E-2</c:v>
                </c:pt>
                <c:pt idx="15">
                  <c:v>-2.1495644303654259E-2</c:v>
                </c:pt>
                <c:pt idx="16">
                  <c:v>-2.8094041106018038E-2</c:v>
                </c:pt>
                <c:pt idx="17">
                  <c:v>-5.2945563012677103E-2</c:v>
                </c:pt>
                <c:pt idx="18">
                  <c:v>-6.4959696538643905E-2</c:v>
                </c:pt>
              </c:numCache>
            </c:numRef>
          </c:val>
          <c:smooth val="0"/>
          <c:extLst>
            <c:ext xmlns:c16="http://schemas.microsoft.com/office/drawing/2014/chart" uri="{C3380CC4-5D6E-409C-BE32-E72D297353CC}">
              <c16:uniqueId val="{00000001-BE97-44E9-BBA9-AE8FB003483B}"/>
            </c:ext>
          </c:extLst>
        </c:ser>
        <c:dLbls>
          <c:showLegendKey val="0"/>
          <c:showVal val="0"/>
          <c:showCatName val="0"/>
          <c:showSerName val="0"/>
          <c:showPercent val="0"/>
          <c:showBubbleSize val="0"/>
        </c:dLbls>
        <c:smooth val="0"/>
        <c:axId val="742643112"/>
        <c:axId val="742646392"/>
      </c:lineChart>
      <c:catAx>
        <c:axId val="742643112"/>
        <c:scaling>
          <c:orientation val="minMax"/>
        </c:scaling>
        <c:delete val="0"/>
        <c:axPos val="b"/>
        <c:majorGridlines>
          <c:spPr>
            <a:ln w="9525" cap="flat" cmpd="sng" algn="ctr">
              <a:solidFill>
                <a:schemeClr val="bg1">
                  <a:lumMod val="75000"/>
                </a:schemeClr>
              </a:solidFill>
              <a:round/>
            </a:ln>
            <a:effectLst/>
          </c:spPr>
        </c:majorGridlines>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6392"/>
        <c:crosses val="autoZero"/>
        <c:auto val="1"/>
        <c:lblAlgn val="ctr"/>
        <c:lblOffset val="100"/>
        <c:noMultiLvlLbl val="0"/>
      </c:catAx>
      <c:valAx>
        <c:axId val="7426463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GB" sz="1400" b="0" i="0" baseline="0">
                    <a:effectLst/>
                    <a:latin typeface="Arial" panose="020B0604020202020204" pitchFamily="34" charset="0"/>
                    <a:cs typeface="Arial" panose="020B0604020202020204" pitchFamily="34" charset="0"/>
                  </a:rPr>
                  <a:t>Percentage Difference ((ABPE - MYE) / MYE)</a:t>
                </a:r>
                <a:endParaRPr lang="en-GB" sz="14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sz="800">
                  <a:effectLst/>
                  <a:latin typeface="Arial" panose="020B0604020202020204" pitchFamily="34" charset="0"/>
                  <a:cs typeface="Arial" panose="020B0604020202020204" pitchFamily="34" charset="0"/>
                </a:endParaRPr>
              </a:p>
            </c:rich>
          </c:tx>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2643112"/>
        <c:crosses val="autoZero"/>
        <c:crossBetween val="between"/>
      </c:valAx>
      <c:spPr>
        <a:noFill/>
        <a:ln>
          <a:noFill/>
        </a:ln>
        <a:effectLst/>
      </c:spPr>
    </c:plotArea>
    <c:legend>
      <c:legendPos val="b"/>
      <c:layout/>
      <c:overlay val="0"/>
      <c:spPr>
        <a:solidFill>
          <a:schemeClr val="bg1"/>
        </a:solid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 right="0.7" top="0.75" bottom="0.75" header="0.3" footer="0.3"/>
  <pageSetup paperSize="9" orientation="landscape" horizontalDpi="90" verticalDpi="90" r:id="rId1"/>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 right="0.7" top="0.75" bottom="0.75" header="0.3" footer="0.3"/>
  <pageSetup paperSize="9" orientation="landscape" horizontalDpi="90" verticalDpi="90" r:id="rId1"/>
  <drawing r:id="rId2"/>
  <legacyDrawing r:id="rId3"/>
</chartsheet>
</file>

<file path=xl/chartsheets/sheet3.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 right="0.7" top="0.75" bottom="0.75" header="0.3" footer="0.3"/>
  <pageSetup paperSize="9" orientation="landscape" horizontalDpi="90" verticalDpi="90" r:id="rId1"/>
  <drawing r:id="rId2"/>
  <legacyDrawing r:id="rId3"/>
</chartsheet>
</file>

<file path=xl/chartsheets/sheet4.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 right="0.7" top="0.75" bottom="0.75" header="0.3" footer="0.3"/>
  <pageSetup paperSize="9" orientation="landscape" horizontalDpi="90" verticalDpi="90" r:id="rId1"/>
  <drawing r:id="rId2"/>
  <legacyDrawing r:id="rId3"/>
</chartsheet>
</file>

<file path=xl/chartsheets/sheet5.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 right="0.7" top="0.75" bottom="0.75" header="0.3" footer="0.3"/>
  <pageSetup paperSize="9" orientation="landscape" horizontalDpi="90" verticalDpi="90" r:id="rId1"/>
  <drawing r:id="rId2"/>
  <legacyDrawing r:id="rId3"/>
</chartsheet>
</file>

<file path=xl/chartsheets/sheet6.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 right="0.7" top="0.75" bottom="0.75" header="0.3" footer="0.3"/>
  <pageSetup paperSize="9" orientation="landscape" horizontalDpi="90" verticalDpi="90" r:id="rId1"/>
  <drawing r:id="rId2"/>
  <legacyDrawing r:id="rId3"/>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0.00353</cdr:x>
      <cdr:y>0.01155</cdr:y>
    </cdr:from>
    <cdr:to>
      <cdr:x>0.18287</cdr:x>
      <cdr:y>0.05626</cdr:y>
    </cdr:to>
    <cdr:sp macro="" textlink="">
      <cdr:nvSpPr>
        <cdr:cNvPr id="4" name="TextBox 1"/>
        <cdr:cNvSpPr txBox="1"/>
      </cdr:nvSpPr>
      <cdr:spPr>
        <a:xfrm xmlns:a="http://schemas.openxmlformats.org/drawingml/2006/main">
          <a:off x="32949" y="70349"/>
          <a:ext cx="1672026" cy="272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Select a SIMD Decile:</a:t>
          </a:r>
        </a:p>
      </cdr:txBody>
    </cdr:sp>
  </cdr:relSizeAnchor>
  <cdr:relSizeAnchor xmlns:cdr="http://schemas.openxmlformats.org/drawingml/2006/chartDrawing">
    <cdr:from>
      <cdr:x>0.37565</cdr:x>
      <cdr:y>0.00661</cdr:y>
    </cdr:from>
    <cdr:to>
      <cdr:x>1</cdr:x>
      <cdr:y>0.10455</cdr:y>
    </cdr:to>
    <cdr:sp macro="" textlink="'Data - Selected SIMD Decile'!$B$20">
      <cdr:nvSpPr>
        <cdr:cNvPr id="5" name="TextBox 4"/>
        <cdr:cNvSpPr txBox="1"/>
      </cdr:nvSpPr>
      <cdr:spPr>
        <a:xfrm xmlns:a="http://schemas.openxmlformats.org/drawingml/2006/main">
          <a:off x="3502326" y="40254"/>
          <a:ext cx="5821050" cy="596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A3A285-9499-48C0-B98B-44F90C2C2AA8}" type="TxLink">
            <a:rPr lang="en-US" sz="1600" b="1" i="0" u="none" strike="noStrike">
              <a:solidFill>
                <a:srgbClr val="000000"/>
              </a:solidFill>
              <a:latin typeface="Arial" panose="020B0604020202020204" pitchFamily="34" charset="0"/>
              <a:cs typeface="Arial" panose="020B0604020202020204" pitchFamily="34" charset="0"/>
            </a:rPr>
            <a:pPr/>
            <a:t>Difference between ABPE and MYE for SIMD Decile 1 (most deprived) by five year age-band and sex</a:t>
          </a:fld>
          <a:endParaRPr lang="en-GB"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0.00136</cdr:x>
      <cdr:y>0.05369</cdr:y>
    </cdr:from>
    <cdr:to>
      <cdr:x>0.38651</cdr:x>
      <cdr:y>0.10214</cdr:y>
    </cdr:to>
    <cdr:sp macro="" textlink="">
      <cdr:nvSpPr>
        <cdr:cNvPr id="6" name="TextBox 1"/>
        <cdr:cNvSpPr txBox="1"/>
      </cdr:nvSpPr>
      <cdr:spPr>
        <a:xfrm xmlns:a="http://schemas.openxmlformats.org/drawingml/2006/main">
          <a:off x="12700" y="327025"/>
          <a:ext cx="3590889" cy="2950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rgbClr val="FF0000"/>
              </a:solidFill>
              <a:latin typeface="Arial" panose="020B0604020202020204" pitchFamily="34" charset="0"/>
              <a:cs typeface="Arial" panose="020B0604020202020204" pitchFamily="34" charset="0"/>
            </a:rPr>
            <a:t>Warning</a:t>
          </a:r>
          <a:r>
            <a:rPr lang="en-GB" sz="1100" b="1">
              <a:solidFill>
                <a:srgbClr val="FF0000"/>
              </a:solidFill>
              <a:latin typeface="Arial" panose="020B0604020202020204" pitchFamily="34" charset="0"/>
              <a:cs typeface="Arial" panose="020B0604020202020204" pitchFamily="34" charset="0"/>
            </a:rPr>
            <a:t>: </a:t>
          </a:r>
          <a:r>
            <a:rPr lang="en-GB" sz="1100" b="0">
              <a:solidFill>
                <a:sysClr val="windowText" lastClr="000000"/>
              </a:solidFill>
              <a:latin typeface="Arial" panose="020B0604020202020204" pitchFamily="34" charset="0"/>
              <a:cs typeface="Arial" panose="020B0604020202020204" pitchFamily="34" charset="0"/>
            </a:rPr>
            <a:t>The scale will change for each decile</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0.01477</cdr:y>
    </cdr:from>
    <cdr:to>
      <cdr:x>0.21607</cdr:x>
      <cdr:y>0.05948</cdr:y>
    </cdr:to>
    <cdr:sp macro="" textlink="">
      <cdr:nvSpPr>
        <cdr:cNvPr id="4" name="TextBox 1"/>
        <cdr:cNvSpPr txBox="1"/>
      </cdr:nvSpPr>
      <cdr:spPr>
        <a:xfrm xmlns:a="http://schemas.openxmlformats.org/drawingml/2006/main">
          <a:off x="0" y="89971"/>
          <a:ext cx="2014502" cy="272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Select a SIMD Decile:</a:t>
          </a:r>
        </a:p>
      </cdr:txBody>
    </cdr:sp>
  </cdr:relSizeAnchor>
  <cdr:relSizeAnchor xmlns:cdr="http://schemas.openxmlformats.org/drawingml/2006/chartDrawing">
    <cdr:from>
      <cdr:x>0.37565</cdr:x>
      <cdr:y>0.00817</cdr:y>
    </cdr:from>
    <cdr:to>
      <cdr:x>1</cdr:x>
      <cdr:y>0.10611</cdr:y>
    </cdr:to>
    <cdr:sp macro="" textlink="'Data - Selected SIMD Decile'!$B$21">
      <cdr:nvSpPr>
        <cdr:cNvPr id="5" name="TextBox 4"/>
        <cdr:cNvSpPr txBox="1"/>
      </cdr:nvSpPr>
      <cdr:spPr>
        <a:xfrm xmlns:a="http://schemas.openxmlformats.org/drawingml/2006/main">
          <a:off x="3502326" y="49779"/>
          <a:ext cx="5821050" cy="596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D5DAA20-54B0-41E7-B1AC-8A26C63D018A}" type="TxLink">
            <a:rPr lang="en-US" sz="1600" b="1" i="0" u="none" strike="noStrike">
              <a:solidFill>
                <a:srgbClr val="000000"/>
              </a:solidFill>
              <a:latin typeface="Arial" panose="020B0604020202020204" pitchFamily="34" charset="0"/>
              <a:cs typeface="Arial" panose="020B0604020202020204" pitchFamily="34" charset="0"/>
            </a:rPr>
            <a:pPr/>
            <a:t>Percentage difference between ABPE and MYE for SIMD Decile 1 (most deprived) by five year age-band and sex</a:t>
          </a:fld>
          <a:endParaRPr lang="en-GB" sz="2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0.05995</cdr:y>
    </cdr:from>
    <cdr:to>
      <cdr:x>0.38515</cdr:x>
      <cdr:y>0.1084</cdr:y>
    </cdr:to>
    <cdr:sp macro="" textlink="">
      <cdr:nvSpPr>
        <cdr:cNvPr id="6" name="TextBox 1"/>
        <cdr:cNvSpPr txBox="1"/>
      </cdr:nvSpPr>
      <cdr:spPr>
        <a:xfrm xmlns:a="http://schemas.openxmlformats.org/drawingml/2006/main">
          <a:off x="0" y="365125"/>
          <a:ext cx="3590889" cy="2950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rgbClr val="FF0000"/>
              </a:solidFill>
              <a:latin typeface="Arial" panose="020B0604020202020204" pitchFamily="34" charset="0"/>
              <a:cs typeface="Arial" panose="020B0604020202020204" pitchFamily="34" charset="0"/>
            </a:rPr>
            <a:t>Warning</a:t>
          </a:r>
          <a:r>
            <a:rPr lang="en-GB" sz="1100" b="1">
              <a:solidFill>
                <a:srgbClr val="FF0000"/>
              </a:solidFill>
              <a:latin typeface="Arial" panose="020B0604020202020204" pitchFamily="34" charset="0"/>
              <a:cs typeface="Arial" panose="020B0604020202020204" pitchFamily="34" charset="0"/>
            </a:rPr>
            <a:t>: </a:t>
          </a:r>
          <a:r>
            <a:rPr lang="en-GB" sz="1100" b="0">
              <a:solidFill>
                <a:sysClr val="windowText" lastClr="000000"/>
              </a:solidFill>
              <a:latin typeface="Arial" panose="020B0604020202020204" pitchFamily="34" charset="0"/>
              <a:cs typeface="Arial" panose="020B0604020202020204" pitchFamily="34" charset="0"/>
            </a:rPr>
            <a:t>The scale will change for each decile</a:t>
          </a:r>
        </a:p>
      </cdr:txBody>
    </cdr:sp>
  </cdr:relSizeAnchor>
</c:userShapes>
</file>

<file path=xl/drawings/drawing2.xml><?xml version="1.0" encoding="utf-8"?>
<c:userShapes xmlns:c="http://schemas.openxmlformats.org/drawingml/2006/chart">
  <cdr:relSizeAnchor xmlns:cdr="http://schemas.openxmlformats.org/drawingml/2006/chartDrawing">
    <cdr:from>
      <cdr:x>0.00613</cdr:x>
      <cdr:y>0.0116</cdr:y>
    </cdr:from>
    <cdr:to>
      <cdr:x>0.2222</cdr:x>
      <cdr:y>0.05631</cdr:y>
    </cdr:to>
    <cdr:sp macro="" textlink="">
      <cdr:nvSpPr>
        <cdr:cNvPr id="4" name="TextBox 1"/>
        <cdr:cNvSpPr txBox="1"/>
      </cdr:nvSpPr>
      <cdr:spPr>
        <a:xfrm xmlns:a="http://schemas.openxmlformats.org/drawingml/2006/main">
          <a:off x="57200" y="70603"/>
          <a:ext cx="2014847" cy="2721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Select a council area:</a:t>
          </a:r>
        </a:p>
      </cdr:txBody>
    </cdr:sp>
  </cdr:relSizeAnchor>
  <cdr:relSizeAnchor xmlns:cdr="http://schemas.openxmlformats.org/drawingml/2006/chartDrawing">
    <cdr:from>
      <cdr:x>0.37565</cdr:x>
      <cdr:y>0.00505</cdr:y>
    </cdr:from>
    <cdr:to>
      <cdr:x>1</cdr:x>
      <cdr:y>0.10299</cdr:y>
    </cdr:to>
    <cdr:sp macro="" textlink="'Data - Selected council area'!$B$20">
      <cdr:nvSpPr>
        <cdr:cNvPr id="5" name="TextBox 4"/>
        <cdr:cNvSpPr txBox="1"/>
      </cdr:nvSpPr>
      <cdr:spPr>
        <a:xfrm xmlns:a="http://schemas.openxmlformats.org/drawingml/2006/main">
          <a:off x="3502326" y="30729"/>
          <a:ext cx="5821050" cy="596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A3A285-9499-48C0-B98B-44F90C2C2AA8}" type="TxLink">
            <a:rPr lang="en-US" sz="1600" b="1" i="0" u="none" strike="noStrike">
              <a:solidFill>
                <a:srgbClr val="000000"/>
              </a:solidFill>
              <a:latin typeface="Arial" panose="020B0604020202020204" pitchFamily="34" charset="0"/>
              <a:cs typeface="Arial" panose="020B0604020202020204" pitchFamily="34" charset="0"/>
            </a:rPr>
            <a:pPr/>
            <a:t>Difference between ABPE and MYE for Aberdeen City by five year age-band and sex</a:t>
          </a:fld>
          <a:endParaRPr lang="en-GB"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0.01941</cdr:x>
      <cdr:y>0.15796</cdr:y>
    </cdr:from>
    <cdr:to>
      <cdr:x>0.06028</cdr:x>
      <cdr:y>0.7585</cdr:y>
    </cdr:to>
    <cdr:sp macro="" textlink="">
      <cdr:nvSpPr>
        <cdr:cNvPr id="2" name="TextBox 1"/>
        <cdr:cNvSpPr txBox="1"/>
      </cdr:nvSpPr>
      <cdr:spPr>
        <a:xfrm xmlns:a="http://schemas.openxmlformats.org/drawingml/2006/main">
          <a:off x="180975" y="962025"/>
          <a:ext cx="381000" cy="3657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0.00409</cdr:x>
      <cdr:y>0.05631</cdr:y>
    </cdr:from>
    <cdr:to>
      <cdr:x>0.38917</cdr:x>
      <cdr:y>0.10479</cdr:y>
    </cdr:to>
    <cdr:sp macro="" textlink="">
      <cdr:nvSpPr>
        <cdr:cNvPr id="3" name="TextBox 2"/>
        <cdr:cNvSpPr txBox="1"/>
      </cdr:nvSpPr>
      <cdr:spPr>
        <a:xfrm xmlns:a="http://schemas.openxmlformats.org/drawingml/2006/main">
          <a:off x="38135" y="342699"/>
          <a:ext cx="3590889" cy="2950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rgbClr val="FF0000"/>
              </a:solidFill>
              <a:latin typeface="Arial" panose="020B0604020202020204" pitchFamily="34" charset="0"/>
              <a:cs typeface="Arial" panose="020B0604020202020204" pitchFamily="34" charset="0"/>
            </a:rPr>
            <a:t>Warning</a:t>
          </a:r>
          <a:r>
            <a:rPr lang="en-GB" sz="1100" b="1">
              <a:solidFill>
                <a:srgbClr val="FF0000"/>
              </a:solidFill>
              <a:latin typeface="Arial" panose="020B0604020202020204" pitchFamily="34" charset="0"/>
              <a:cs typeface="Arial" panose="020B0604020202020204" pitchFamily="34" charset="0"/>
            </a:rPr>
            <a:t>: </a:t>
          </a:r>
          <a:r>
            <a:rPr lang="en-GB" sz="1100" b="0">
              <a:solidFill>
                <a:sysClr val="windowText" lastClr="000000"/>
              </a:solidFill>
              <a:latin typeface="Arial" panose="020B0604020202020204" pitchFamily="34" charset="0"/>
              <a:cs typeface="Arial" panose="020B0604020202020204" pitchFamily="34" charset="0"/>
            </a:rPr>
            <a:t>The scale will change for each council area</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0.00634</cdr:x>
      <cdr:y>0.00692</cdr:y>
    </cdr:from>
    <cdr:to>
      <cdr:x>0.22241</cdr:x>
      <cdr:y>0.05163</cdr:y>
    </cdr:to>
    <cdr:sp macro="" textlink="">
      <cdr:nvSpPr>
        <cdr:cNvPr id="4" name="TextBox 1"/>
        <cdr:cNvSpPr txBox="1"/>
      </cdr:nvSpPr>
      <cdr:spPr>
        <a:xfrm xmlns:a="http://schemas.openxmlformats.org/drawingml/2006/main">
          <a:off x="59112" y="42150"/>
          <a:ext cx="2014502" cy="2723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Select a</a:t>
          </a:r>
          <a:r>
            <a:rPr lang="en-GB" sz="1200" baseline="0">
              <a:latin typeface="Arial" panose="020B0604020202020204" pitchFamily="34" charset="0"/>
              <a:cs typeface="Arial" panose="020B0604020202020204" pitchFamily="34" charset="0"/>
            </a:rPr>
            <a:t> council area:</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0.37902</cdr:x>
      <cdr:y>0.00505</cdr:y>
    </cdr:from>
    <cdr:to>
      <cdr:x>1</cdr:x>
      <cdr:y>0.10299</cdr:y>
    </cdr:to>
    <cdr:sp macro="" textlink="'Data - Selected council area'!$B$21">
      <cdr:nvSpPr>
        <cdr:cNvPr id="5" name="TextBox 4"/>
        <cdr:cNvSpPr txBox="1"/>
      </cdr:nvSpPr>
      <cdr:spPr>
        <a:xfrm xmlns:a="http://schemas.openxmlformats.org/drawingml/2006/main">
          <a:off x="3533775" y="30729"/>
          <a:ext cx="5789601" cy="596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22DE0F-3A52-4CA7-B729-1ACEC885743B}" type="TxLink">
            <a:rPr lang="en-US" sz="1600" b="1" i="0" u="none" strike="noStrike">
              <a:solidFill>
                <a:srgbClr val="000000"/>
              </a:solidFill>
              <a:latin typeface="Arial" panose="020B0604020202020204" pitchFamily="34" charset="0"/>
              <a:cs typeface="Arial" panose="020B0604020202020204" pitchFamily="34" charset="0"/>
            </a:rPr>
            <a:pPr/>
            <a:t>Percentage difference between ABPE and MYE for Aberdeen City by five year age-band and sex</a:t>
          </a:fld>
          <a:endParaRPr lang="en-GB" sz="2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0.00306</cdr:x>
      <cdr:y>0.05369</cdr:y>
    </cdr:from>
    <cdr:to>
      <cdr:x>0.38821</cdr:x>
      <cdr:y>0.10214</cdr:y>
    </cdr:to>
    <cdr:sp macro="" textlink="">
      <cdr:nvSpPr>
        <cdr:cNvPr id="6" name="TextBox 1"/>
        <cdr:cNvSpPr txBox="1"/>
      </cdr:nvSpPr>
      <cdr:spPr>
        <a:xfrm xmlns:a="http://schemas.openxmlformats.org/drawingml/2006/main">
          <a:off x="28575" y="327025"/>
          <a:ext cx="3590889" cy="2950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rgbClr val="FF0000"/>
              </a:solidFill>
              <a:latin typeface="Arial" panose="020B0604020202020204" pitchFamily="34" charset="0"/>
              <a:cs typeface="Arial" panose="020B0604020202020204" pitchFamily="34" charset="0"/>
            </a:rPr>
            <a:t>Warning</a:t>
          </a:r>
          <a:r>
            <a:rPr lang="en-GB" sz="1100" b="1">
              <a:solidFill>
                <a:srgbClr val="FF0000"/>
              </a:solidFill>
              <a:latin typeface="Arial" panose="020B0604020202020204" pitchFamily="34" charset="0"/>
              <a:cs typeface="Arial" panose="020B0604020202020204" pitchFamily="34" charset="0"/>
            </a:rPr>
            <a:t>: </a:t>
          </a:r>
          <a:r>
            <a:rPr lang="en-GB" sz="1100" b="0">
              <a:solidFill>
                <a:sysClr val="windowText" lastClr="000000"/>
              </a:solidFill>
              <a:latin typeface="Arial" panose="020B0604020202020204" pitchFamily="34" charset="0"/>
              <a:cs typeface="Arial" panose="020B0604020202020204" pitchFamily="34" charset="0"/>
            </a:rPr>
            <a:t>The scale will change for each council area</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0.00409</cdr:x>
      <cdr:y>0.007</cdr:y>
    </cdr:from>
    <cdr:to>
      <cdr:x>0.33305</cdr:x>
      <cdr:y>0.06027</cdr:y>
    </cdr:to>
    <cdr:sp macro="" textlink="">
      <cdr:nvSpPr>
        <cdr:cNvPr id="4" name="TextBox 1"/>
        <cdr:cNvSpPr txBox="1"/>
      </cdr:nvSpPr>
      <cdr:spPr>
        <a:xfrm xmlns:a="http://schemas.openxmlformats.org/drawingml/2006/main">
          <a:off x="38100" y="42640"/>
          <a:ext cx="3067050" cy="3244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Select an 8-fold urban-rural classification:</a:t>
          </a:r>
        </a:p>
      </cdr:txBody>
    </cdr:sp>
  </cdr:relSizeAnchor>
  <cdr:relSizeAnchor xmlns:cdr="http://schemas.openxmlformats.org/drawingml/2006/chartDrawing">
    <cdr:from>
      <cdr:x>0.37565</cdr:x>
      <cdr:y>0.0113</cdr:y>
    </cdr:from>
    <cdr:to>
      <cdr:x>1</cdr:x>
      <cdr:y>0.10924</cdr:y>
    </cdr:to>
    <cdr:sp macro="" textlink="'Data - Selected urban-rural'!$B$19">
      <cdr:nvSpPr>
        <cdr:cNvPr id="5" name="TextBox 4"/>
        <cdr:cNvSpPr txBox="1"/>
      </cdr:nvSpPr>
      <cdr:spPr>
        <a:xfrm xmlns:a="http://schemas.openxmlformats.org/drawingml/2006/main">
          <a:off x="3502326" y="68829"/>
          <a:ext cx="5821050" cy="596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7A3A285-9499-48C0-B98B-44F90C2C2AA8}" type="TxLink">
            <a:rPr lang="en-US" sz="1600" b="1" i="0" u="none" strike="noStrike">
              <a:solidFill>
                <a:srgbClr val="000000"/>
              </a:solidFill>
              <a:latin typeface="Arial" panose="020B0604020202020204" pitchFamily="34" charset="0"/>
              <a:cs typeface="Arial" panose="020B0604020202020204" pitchFamily="34" charset="0"/>
            </a:rPr>
            <a:pPr/>
            <a:t>Difference between ABPE and MYE for Large Urban Areas by five year age-band and sex</a:t>
          </a:fld>
          <a:endParaRPr lang="en-GB" sz="16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0.09123</cdr:y>
    </cdr:from>
    <cdr:to>
      <cdr:x>0.38515</cdr:x>
      <cdr:y>0.13968</cdr:y>
    </cdr:to>
    <cdr:sp macro="" textlink="">
      <cdr:nvSpPr>
        <cdr:cNvPr id="6" name="TextBox 1"/>
        <cdr:cNvSpPr txBox="1"/>
      </cdr:nvSpPr>
      <cdr:spPr>
        <a:xfrm xmlns:a="http://schemas.openxmlformats.org/drawingml/2006/main">
          <a:off x="0" y="555625"/>
          <a:ext cx="3590889" cy="2950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rgbClr val="FF0000"/>
              </a:solidFill>
              <a:latin typeface="Arial" panose="020B0604020202020204" pitchFamily="34" charset="0"/>
              <a:cs typeface="Arial" panose="020B0604020202020204" pitchFamily="34" charset="0"/>
            </a:rPr>
            <a:t>Warning</a:t>
          </a:r>
          <a:r>
            <a:rPr lang="en-GB" sz="1100" b="1">
              <a:solidFill>
                <a:srgbClr val="FF0000"/>
              </a:solidFill>
              <a:latin typeface="Arial" panose="020B0604020202020204" pitchFamily="34" charset="0"/>
              <a:cs typeface="Arial" panose="020B0604020202020204" pitchFamily="34" charset="0"/>
            </a:rPr>
            <a:t>: </a:t>
          </a:r>
          <a:r>
            <a:rPr lang="en-GB" sz="1100" b="0">
              <a:solidFill>
                <a:sysClr val="windowText" lastClr="000000"/>
              </a:solidFill>
              <a:latin typeface="Arial" panose="020B0604020202020204" pitchFamily="34" charset="0"/>
              <a:cs typeface="Arial" panose="020B0604020202020204" pitchFamily="34" charset="0"/>
            </a:rPr>
            <a:t>The scale will change for each classification</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0.00391</cdr:x>
      <cdr:y>0.01114</cdr:y>
    </cdr:from>
    <cdr:to>
      <cdr:x>0.32794</cdr:x>
      <cdr:y>0.06103</cdr:y>
    </cdr:to>
    <cdr:sp macro="" textlink="">
      <cdr:nvSpPr>
        <cdr:cNvPr id="4" name="TextBox 1"/>
        <cdr:cNvSpPr txBox="1"/>
      </cdr:nvSpPr>
      <cdr:spPr>
        <a:xfrm xmlns:a="http://schemas.openxmlformats.org/drawingml/2006/main">
          <a:off x="36442" y="67850"/>
          <a:ext cx="3021083" cy="3038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Select an 8-fold urban-rural classification:</a:t>
          </a:r>
        </a:p>
      </cdr:txBody>
    </cdr:sp>
  </cdr:relSizeAnchor>
  <cdr:relSizeAnchor xmlns:cdr="http://schemas.openxmlformats.org/drawingml/2006/chartDrawing">
    <cdr:from>
      <cdr:x>0.37054</cdr:x>
      <cdr:y>0.00817</cdr:y>
    </cdr:from>
    <cdr:to>
      <cdr:x>0.99489</cdr:x>
      <cdr:y>0.10611</cdr:y>
    </cdr:to>
    <cdr:sp macro="" textlink="'Data - Selected urban-rural'!$B$20">
      <cdr:nvSpPr>
        <cdr:cNvPr id="5" name="TextBox 4"/>
        <cdr:cNvSpPr txBox="1"/>
      </cdr:nvSpPr>
      <cdr:spPr>
        <a:xfrm xmlns:a="http://schemas.openxmlformats.org/drawingml/2006/main">
          <a:off x="3454701" y="49779"/>
          <a:ext cx="5821050" cy="596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F30257F-8A2C-4CBA-AF77-19D4DB43C1F7}" type="TxLink">
            <a:rPr lang="en-US" sz="1600" b="1" i="0" u="none" strike="noStrike">
              <a:solidFill>
                <a:srgbClr val="000000"/>
              </a:solidFill>
              <a:latin typeface="Arial" panose="020B0604020202020204" pitchFamily="34" charset="0"/>
              <a:cs typeface="Arial" panose="020B0604020202020204" pitchFamily="34" charset="0"/>
            </a:rPr>
            <a:pPr/>
            <a:t>Percentage difference between ABPE and MYE for Large Urban Areas by five year age-band and sex</a:t>
          </a:fld>
          <a:endParaRPr lang="en-GB" sz="2400" b="1"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0.09123</cdr:y>
    </cdr:from>
    <cdr:to>
      <cdr:x>0.38515</cdr:x>
      <cdr:y>0.13968</cdr:y>
    </cdr:to>
    <cdr:sp macro="" textlink="">
      <cdr:nvSpPr>
        <cdr:cNvPr id="6" name="TextBox 1"/>
        <cdr:cNvSpPr txBox="1"/>
      </cdr:nvSpPr>
      <cdr:spPr>
        <a:xfrm xmlns:a="http://schemas.openxmlformats.org/drawingml/2006/main">
          <a:off x="0" y="555625"/>
          <a:ext cx="3590889" cy="2950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0">
              <a:solidFill>
                <a:srgbClr val="FF0000"/>
              </a:solidFill>
              <a:latin typeface="Arial" panose="020B0604020202020204" pitchFamily="34" charset="0"/>
              <a:cs typeface="Arial" panose="020B0604020202020204" pitchFamily="34" charset="0"/>
            </a:rPr>
            <a:t>Warning</a:t>
          </a:r>
          <a:r>
            <a:rPr lang="en-GB" sz="1100" b="1">
              <a:solidFill>
                <a:srgbClr val="FF0000"/>
              </a:solidFill>
              <a:latin typeface="Arial" panose="020B0604020202020204" pitchFamily="34" charset="0"/>
              <a:cs typeface="Arial" panose="020B0604020202020204" pitchFamily="34" charset="0"/>
            </a:rPr>
            <a:t>: </a:t>
          </a:r>
          <a:r>
            <a:rPr lang="en-GB" sz="1100" b="0">
              <a:solidFill>
                <a:sysClr val="windowText" lastClr="000000"/>
              </a:solidFill>
              <a:latin typeface="Arial" panose="020B0604020202020204" pitchFamily="34" charset="0"/>
              <a:cs typeface="Arial" panose="020B0604020202020204" pitchFamily="34" charset="0"/>
            </a:rPr>
            <a:t>The scale will change for each classification</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nrscotland.gov.uk/statistics-and-data/statistics/statistics-by-theme/population/population-estimates/mid-year-population-estimates" TargetMode="External"/><Relationship Id="rId1" Type="http://schemas.openxmlformats.org/officeDocument/2006/relationships/hyperlink" Target="https://www.nrscotland.gov.uk/statistics-and-data/statistics/statistics-by-theme/population/population-estimates/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workbookViewId="0">
      <selection sqref="A1:K1"/>
    </sheetView>
  </sheetViews>
  <sheetFormatPr defaultColWidth="8.7109375" defaultRowHeight="15"/>
  <cols>
    <col min="1" max="7" width="8.7109375" style="1"/>
    <col min="8" max="8" width="8.7109375" style="1" customWidth="1"/>
    <col min="9" max="16384" width="8.7109375" style="1"/>
  </cols>
  <sheetData>
    <row r="1" spans="1:14" ht="18" customHeight="1">
      <c r="A1" s="78" t="s">
        <v>110</v>
      </c>
      <c r="B1" s="78"/>
      <c r="C1" s="78"/>
      <c r="D1" s="78"/>
      <c r="E1" s="78"/>
      <c r="F1" s="78"/>
      <c r="G1" s="78"/>
      <c r="H1" s="78"/>
      <c r="I1" s="78"/>
      <c r="J1" s="78"/>
      <c r="K1" s="78"/>
    </row>
    <row r="2" spans="1:14" ht="15" customHeight="1">
      <c r="A2" s="4"/>
      <c r="B2" s="4"/>
      <c r="C2" s="4"/>
      <c r="D2" s="4"/>
      <c r="E2" s="4"/>
      <c r="F2" s="11"/>
      <c r="G2" s="11"/>
      <c r="H2" s="11"/>
    </row>
    <row r="3" spans="1:14">
      <c r="A3" s="77" t="s">
        <v>111</v>
      </c>
      <c r="B3" s="77"/>
      <c r="C3" s="77"/>
      <c r="D3" s="77"/>
      <c r="E3" s="77"/>
      <c r="F3" s="77"/>
      <c r="G3" s="77"/>
      <c r="H3" s="77"/>
      <c r="I3" s="77"/>
      <c r="J3" s="77"/>
    </row>
    <row r="4" spans="1:14" s="76" customFormat="1">
      <c r="A4" s="77"/>
      <c r="B4" s="77"/>
      <c r="C4" s="77"/>
      <c r="D4" s="77"/>
      <c r="E4" s="77"/>
      <c r="F4" s="77"/>
      <c r="G4" s="77"/>
      <c r="H4" s="77"/>
      <c r="I4" s="77"/>
      <c r="J4" s="77"/>
    </row>
    <row r="5" spans="1:14" s="73" customFormat="1">
      <c r="A5" s="87" t="s">
        <v>112</v>
      </c>
      <c r="B5" s="86"/>
      <c r="C5" s="86"/>
      <c r="D5" s="86"/>
      <c r="E5" s="86"/>
      <c r="F5" s="86"/>
      <c r="G5" s="86"/>
      <c r="H5" s="86"/>
      <c r="I5" s="86"/>
      <c r="J5" s="86"/>
    </row>
    <row r="6" spans="1:14">
      <c r="A6" s="9"/>
      <c r="B6" s="10"/>
      <c r="C6" s="10"/>
      <c r="D6" s="10"/>
      <c r="E6" s="10"/>
      <c r="F6" s="10"/>
      <c r="G6" s="10"/>
      <c r="H6" s="10"/>
    </row>
    <row r="7" spans="1:14">
      <c r="A7" s="91" t="s">
        <v>45</v>
      </c>
      <c r="B7" s="91"/>
      <c r="C7" s="10"/>
      <c r="D7" s="10"/>
      <c r="E7" s="10"/>
      <c r="F7" s="10"/>
      <c r="G7" s="10"/>
      <c r="H7" s="10"/>
      <c r="I7" s="88"/>
      <c r="J7" s="88"/>
      <c r="K7" s="88"/>
      <c r="L7" s="88"/>
    </row>
    <row r="8" spans="1:14">
      <c r="B8" s="10"/>
      <c r="C8" s="10"/>
      <c r="D8" s="10"/>
      <c r="E8" s="10"/>
      <c r="F8" s="10"/>
      <c r="G8" s="10"/>
      <c r="H8" s="10"/>
      <c r="I8" s="88"/>
      <c r="J8" s="88"/>
      <c r="K8" s="88"/>
      <c r="L8" s="88"/>
    </row>
    <row r="9" spans="1:14">
      <c r="A9" s="10" t="s">
        <v>47</v>
      </c>
      <c r="B9" s="89" t="s">
        <v>103</v>
      </c>
      <c r="C9" s="89"/>
      <c r="D9" s="89"/>
      <c r="E9" s="89"/>
      <c r="F9" s="89"/>
      <c r="G9" s="89"/>
      <c r="H9" s="89"/>
      <c r="I9" s="89"/>
      <c r="J9" s="89"/>
      <c r="K9" s="89"/>
      <c r="L9" s="89"/>
      <c r="M9" s="89"/>
      <c r="N9" s="89"/>
    </row>
    <row r="10" spans="1:14">
      <c r="A10" s="10" t="s">
        <v>48</v>
      </c>
      <c r="B10" s="89" t="s">
        <v>104</v>
      </c>
      <c r="C10" s="89"/>
      <c r="D10" s="89"/>
      <c r="E10" s="89"/>
      <c r="F10" s="89"/>
      <c r="G10" s="89"/>
      <c r="H10" s="89"/>
      <c r="I10" s="89"/>
      <c r="J10" s="89"/>
      <c r="K10" s="89"/>
      <c r="L10" s="89"/>
      <c r="M10" s="89"/>
      <c r="N10" s="89"/>
    </row>
    <row r="11" spans="1:14">
      <c r="A11" s="10" t="s">
        <v>49</v>
      </c>
      <c r="B11" s="89" t="s">
        <v>113</v>
      </c>
      <c r="C11" s="89"/>
      <c r="D11" s="89"/>
      <c r="E11" s="89"/>
      <c r="F11" s="89"/>
      <c r="G11" s="89"/>
      <c r="H11" s="89"/>
      <c r="I11" s="89"/>
      <c r="J11" s="89"/>
      <c r="K11" s="89"/>
      <c r="L11" s="89"/>
      <c r="M11" s="89"/>
      <c r="N11" s="89"/>
    </row>
    <row r="12" spans="1:14">
      <c r="A12" s="10" t="s">
        <v>50</v>
      </c>
      <c r="B12" s="89" t="s">
        <v>114</v>
      </c>
      <c r="C12" s="89"/>
      <c r="D12" s="89"/>
      <c r="E12" s="89"/>
      <c r="F12" s="89"/>
      <c r="G12" s="89"/>
      <c r="H12" s="89"/>
      <c r="I12" s="89"/>
      <c r="J12" s="89"/>
      <c r="K12" s="89"/>
      <c r="L12" s="89"/>
      <c r="M12" s="89"/>
      <c r="N12" s="89"/>
    </row>
    <row r="13" spans="1:14">
      <c r="A13" s="10" t="s">
        <v>51</v>
      </c>
      <c r="B13" s="89" t="s">
        <v>115</v>
      </c>
      <c r="C13" s="89"/>
      <c r="D13" s="89"/>
      <c r="E13" s="89"/>
      <c r="F13" s="89"/>
      <c r="G13" s="89"/>
      <c r="H13" s="89"/>
      <c r="I13" s="89"/>
      <c r="J13" s="89"/>
      <c r="K13" s="89"/>
      <c r="L13" s="89"/>
      <c r="M13" s="89"/>
      <c r="N13" s="89"/>
    </row>
    <row r="14" spans="1:14">
      <c r="A14" s="10" t="s">
        <v>52</v>
      </c>
      <c r="B14" s="89" t="s">
        <v>116</v>
      </c>
      <c r="C14" s="89"/>
      <c r="D14" s="89"/>
      <c r="E14" s="89"/>
      <c r="F14" s="89"/>
      <c r="G14" s="89"/>
      <c r="H14" s="89"/>
      <c r="I14" s="89"/>
      <c r="J14" s="89"/>
      <c r="K14" s="89"/>
      <c r="L14" s="89"/>
      <c r="M14" s="89"/>
      <c r="N14" s="89"/>
    </row>
    <row r="15" spans="1:14">
      <c r="A15" s="10"/>
      <c r="B15" s="10"/>
      <c r="C15" s="10"/>
      <c r="D15" s="10"/>
      <c r="E15" s="10"/>
      <c r="F15" s="10"/>
      <c r="G15" s="10"/>
      <c r="H15" s="10"/>
      <c r="I15" s="90"/>
      <c r="J15" s="90"/>
      <c r="K15" s="90"/>
      <c r="L15" s="90"/>
    </row>
    <row r="16" spans="1:14">
      <c r="A16" s="95" t="s">
        <v>100</v>
      </c>
      <c r="B16" s="95"/>
      <c r="C16" s="95"/>
      <c r="D16" s="95"/>
      <c r="E16" s="95"/>
      <c r="F16" s="95"/>
      <c r="G16" s="95"/>
      <c r="H16" s="95"/>
      <c r="I16" s="95"/>
      <c r="J16" s="75"/>
      <c r="K16" s="75"/>
      <c r="L16" s="75"/>
    </row>
    <row r="17" spans="1:12">
      <c r="A17" s="95" t="s">
        <v>117</v>
      </c>
      <c r="B17" s="95"/>
      <c r="C17" s="95"/>
      <c r="D17" s="95"/>
      <c r="E17" s="95"/>
      <c r="F17" s="95"/>
      <c r="G17" s="95"/>
      <c r="H17" s="95"/>
      <c r="I17" s="95"/>
      <c r="J17" s="75"/>
      <c r="K17" s="75"/>
      <c r="L17" s="75"/>
    </row>
    <row r="18" spans="1:12">
      <c r="A18" s="92" t="s">
        <v>118</v>
      </c>
      <c r="B18" s="92"/>
      <c r="C18" s="92"/>
      <c r="D18" s="92"/>
      <c r="E18" s="92"/>
      <c r="F18" s="92"/>
      <c r="G18" s="92"/>
      <c r="H18" s="92"/>
      <c r="I18" s="92"/>
      <c r="J18" s="74"/>
      <c r="K18" s="74"/>
      <c r="L18" s="74"/>
    </row>
    <row r="19" spans="1:12" s="76" customFormat="1">
      <c r="A19" s="93"/>
      <c r="B19" s="93"/>
      <c r="C19" s="93"/>
      <c r="D19" s="93"/>
      <c r="E19" s="93"/>
      <c r="F19" s="93"/>
      <c r="G19" s="93"/>
      <c r="H19" s="93"/>
      <c r="I19" s="93"/>
      <c r="J19" s="74"/>
      <c r="K19" s="74"/>
      <c r="L19" s="74"/>
    </row>
    <row r="20" spans="1:12" s="76" customFormat="1">
      <c r="A20" s="94" t="s">
        <v>119</v>
      </c>
      <c r="B20" s="94"/>
      <c r="C20" s="93"/>
      <c r="D20" s="93"/>
      <c r="E20" s="93"/>
      <c r="F20" s="93"/>
      <c r="G20" s="93"/>
      <c r="H20" s="93"/>
      <c r="I20" s="93"/>
      <c r="J20" s="74"/>
      <c r="K20" s="74"/>
      <c r="L20" s="74"/>
    </row>
    <row r="21" spans="1:12">
      <c r="A21" s="95" t="s">
        <v>98</v>
      </c>
      <c r="B21" s="95"/>
      <c r="C21" s="95"/>
      <c r="D21" s="95"/>
      <c r="E21" s="74"/>
      <c r="F21" s="74"/>
      <c r="G21" s="74"/>
      <c r="H21" s="74"/>
      <c r="I21" s="74"/>
      <c r="J21" s="74"/>
      <c r="K21" s="74"/>
      <c r="L21" s="74"/>
    </row>
    <row r="22" spans="1:12">
      <c r="A22" s="95" t="s">
        <v>99</v>
      </c>
      <c r="B22" s="95"/>
      <c r="C22" s="95"/>
      <c r="D22" s="95"/>
      <c r="E22" s="74"/>
      <c r="F22" s="74"/>
      <c r="G22" s="74"/>
      <c r="H22" s="74"/>
      <c r="I22" s="74"/>
      <c r="J22" s="74"/>
      <c r="K22" s="74"/>
      <c r="L22" s="74"/>
    </row>
    <row r="23" spans="1:12">
      <c r="A23" s="90"/>
      <c r="B23" s="90"/>
      <c r="C23" s="90"/>
      <c r="D23" s="90"/>
      <c r="E23" s="90"/>
      <c r="F23" s="90"/>
      <c r="G23" s="90"/>
      <c r="H23" s="90"/>
      <c r="I23" s="96"/>
      <c r="J23" s="10"/>
      <c r="K23" s="10"/>
      <c r="L23" s="10"/>
    </row>
    <row r="24" spans="1:12">
      <c r="A24" s="95" t="s">
        <v>46</v>
      </c>
      <c r="B24" s="95"/>
      <c r="C24" s="95"/>
      <c r="D24" s="90"/>
      <c r="E24" s="90"/>
      <c r="F24" s="96"/>
      <c r="G24" s="96"/>
      <c r="H24" s="96"/>
      <c r="I24" s="97"/>
      <c r="J24" s="88"/>
      <c r="K24" s="88"/>
      <c r="L24" s="88"/>
    </row>
  </sheetData>
  <mergeCells count="17">
    <mergeCell ref="A22:D22"/>
    <mergeCell ref="A24:C24"/>
    <mergeCell ref="A17:I17"/>
    <mergeCell ref="A16:I16"/>
    <mergeCell ref="A18:I18"/>
    <mergeCell ref="A20:B20"/>
    <mergeCell ref="A21:D21"/>
    <mergeCell ref="B14:N14"/>
    <mergeCell ref="B13:N13"/>
    <mergeCell ref="B12:N12"/>
    <mergeCell ref="B11:N11"/>
    <mergeCell ref="B10:N10"/>
    <mergeCell ref="B9:N9"/>
    <mergeCell ref="A1:K1"/>
    <mergeCell ref="A3:J4"/>
    <mergeCell ref="A5:J5"/>
    <mergeCell ref="A7:B7"/>
  </mergeCells>
  <hyperlinks>
    <hyperlink ref="A5:J5" r:id="rId1" display="Population Estimates section of the NRS website"/>
    <hyperlink ref="A18:I18" r:id="rId2" display="Population Estimates section of the NRS websi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Q38"/>
  <sheetViews>
    <sheetView workbookViewId="0">
      <selection activeCell="A19" sqref="A19:XFD21"/>
    </sheetView>
  </sheetViews>
  <sheetFormatPr defaultColWidth="8.7109375" defaultRowHeight="15"/>
  <cols>
    <col min="1" max="1" width="21.140625" style="1" bestFit="1" customWidth="1"/>
    <col min="2" max="2" width="24.7109375" style="1" bestFit="1" customWidth="1"/>
    <col min="3" max="16384" width="8.7109375" style="1"/>
  </cols>
  <sheetData>
    <row r="1" spans="1:95" ht="49.5" customHeight="1">
      <c r="A1" s="84" t="s">
        <v>108</v>
      </c>
      <c r="B1" s="84"/>
      <c r="C1" s="84"/>
      <c r="D1" s="84"/>
      <c r="E1" s="84"/>
      <c r="F1" s="84"/>
      <c r="G1" s="84"/>
      <c r="H1" s="84"/>
      <c r="I1" s="65"/>
      <c r="J1" s="65"/>
      <c r="K1" s="65"/>
      <c r="L1" s="65"/>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8"/>
      <c r="K2" s="38"/>
      <c r="L2" s="38"/>
      <c r="M2" s="35"/>
      <c r="N2" s="36"/>
      <c r="O2" s="36"/>
      <c r="P2" s="36"/>
      <c r="Q2" s="36"/>
      <c r="R2" s="36"/>
      <c r="S2" s="36"/>
      <c r="T2" s="36"/>
      <c r="U2" s="36"/>
      <c r="V2" s="24"/>
      <c r="W2" s="24"/>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24"/>
      <c r="BU2" s="37"/>
      <c r="BV2" s="37"/>
      <c r="BW2" s="37"/>
      <c r="BX2" s="37"/>
      <c r="BY2" s="37"/>
      <c r="BZ2" s="37"/>
      <c r="CA2" s="37"/>
      <c r="CB2" s="37"/>
      <c r="CC2" s="37"/>
      <c r="CD2" s="37"/>
      <c r="CE2" s="37"/>
      <c r="CF2" s="37"/>
      <c r="CG2" s="37"/>
      <c r="CH2" s="37"/>
      <c r="CI2" s="37"/>
      <c r="CJ2" s="37"/>
      <c r="CK2" s="37"/>
      <c r="CL2" s="37"/>
      <c r="CM2" s="37"/>
      <c r="CN2" s="37"/>
      <c r="CO2" s="37"/>
      <c r="CP2" s="37"/>
      <c r="CQ2" s="37"/>
    </row>
    <row r="3" spans="1:95" ht="15.75">
      <c r="A3" s="38"/>
      <c r="B3" s="38"/>
      <c r="C3" s="38"/>
      <c r="D3" s="38"/>
      <c r="E3" s="38"/>
      <c r="F3" s="38"/>
      <c r="G3" s="38"/>
      <c r="H3" s="38"/>
      <c r="I3" s="38"/>
      <c r="J3" s="38"/>
      <c r="K3" s="38"/>
      <c r="L3" s="38"/>
      <c r="M3" s="35"/>
      <c r="N3" s="36"/>
      <c r="O3" s="36"/>
      <c r="P3" s="36"/>
      <c r="Q3" s="36"/>
      <c r="R3" s="36"/>
      <c r="S3" s="36"/>
      <c r="T3" s="36"/>
      <c r="U3" s="36"/>
      <c r="V3" s="24"/>
      <c r="W3" s="24"/>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24"/>
      <c r="BU3" s="37"/>
      <c r="BV3" s="37"/>
      <c r="BW3" s="37"/>
      <c r="BX3" s="37"/>
      <c r="BY3" s="37"/>
      <c r="BZ3" s="37"/>
      <c r="CA3" s="37"/>
      <c r="CB3" s="37"/>
      <c r="CC3" s="37"/>
      <c r="CD3" s="37"/>
      <c r="CE3" s="37"/>
      <c r="CF3" s="37"/>
      <c r="CG3" s="37"/>
      <c r="CH3" s="37"/>
      <c r="CI3" s="37"/>
      <c r="CJ3" s="37"/>
      <c r="CK3" s="37"/>
      <c r="CL3" s="37"/>
      <c r="CM3" s="37"/>
      <c r="CN3" s="37"/>
      <c r="CO3" s="37"/>
      <c r="CP3" s="37"/>
      <c r="CQ3" s="37"/>
    </row>
    <row r="4" spans="1:95">
      <c r="A4" s="44" t="s">
        <v>87</v>
      </c>
      <c r="B4" s="44" t="str">
        <f>INDEX('Data - MYE - SIMD Decile'!A5:A14,'Data - Selected SIMD Decile'!B19,0)</f>
        <v>1 (most deprived)</v>
      </c>
    </row>
    <row r="5" spans="1:95">
      <c r="A5" s="6"/>
      <c r="B5" s="45"/>
      <c r="C5" s="46" t="s">
        <v>56</v>
      </c>
      <c r="D5" s="17" t="s">
        <v>57</v>
      </c>
      <c r="E5" s="17" t="s">
        <v>58</v>
      </c>
      <c r="F5" s="17" t="s">
        <v>59</v>
      </c>
      <c r="G5" s="17" t="s">
        <v>60</v>
      </c>
      <c r="H5" s="17" t="s">
        <v>61</v>
      </c>
      <c r="I5" s="17" t="s">
        <v>62</v>
      </c>
      <c r="J5" s="47" t="s">
        <v>63</v>
      </c>
      <c r="K5" s="17" t="s">
        <v>64</v>
      </c>
      <c r="L5" s="17" t="s">
        <v>65</v>
      </c>
      <c r="M5" s="17" t="s">
        <v>66</v>
      </c>
      <c r="N5" s="17" t="s">
        <v>67</v>
      </c>
      <c r="O5" s="17" t="s">
        <v>68</v>
      </c>
      <c r="P5" s="17" t="s">
        <v>69</v>
      </c>
      <c r="Q5" s="17" t="s">
        <v>70</v>
      </c>
      <c r="R5" s="17" t="s">
        <v>71</v>
      </c>
      <c r="S5" s="17" t="s">
        <v>72</v>
      </c>
      <c r="T5" s="17" t="s">
        <v>73</v>
      </c>
      <c r="U5" s="17" t="s">
        <v>74</v>
      </c>
    </row>
    <row r="6" spans="1:95">
      <c r="A6" s="81" t="s">
        <v>76</v>
      </c>
      <c r="B6" s="48" t="s">
        <v>79</v>
      </c>
      <c r="C6" s="69">
        <f>VLOOKUP($B$4,'Data - MYE - SIMD Decile'!$A$5:$V$14,C$19,FALSE)</f>
        <v>18243</v>
      </c>
      <c r="D6" s="33">
        <f>VLOOKUP($B$4,'Data - MYE - SIMD Decile'!$A$5:$V$14,D$19,FALSE)</f>
        <v>16876</v>
      </c>
      <c r="E6" s="33">
        <f>VLOOKUP($B$4,'Data - MYE - SIMD Decile'!$A$5:$V$14,E$19,FALSE)</f>
        <v>14392</v>
      </c>
      <c r="F6" s="33">
        <f>VLOOKUP($B$4,'Data - MYE - SIMD Decile'!$A$5:$V$14,F$19,FALSE)</f>
        <v>15353</v>
      </c>
      <c r="G6" s="33">
        <f>VLOOKUP($B$4,'Data - MYE - SIMD Decile'!$A$5:$V$14,G$19,FALSE)</f>
        <v>18551</v>
      </c>
      <c r="H6" s="33">
        <f>VLOOKUP($B$4,'Data - MYE - SIMD Decile'!$A$5:$V$14,H$19,FALSE)</f>
        <v>21633</v>
      </c>
      <c r="I6" s="33">
        <f>VLOOKUP($B$4,'Data - MYE - SIMD Decile'!$A$5:$V$14,I$19,FALSE)</f>
        <v>18998</v>
      </c>
      <c r="J6" s="33">
        <f>VLOOKUP($B$4,'Data - MYE - SIMD Decile'!$A$5:$V$14,J$19,FALSE)</f>
        <v>16151</v>
      </c>
      <c r="K6" s="33">
        <f>VLOOKUP($B$4,'Data - MYE - SIMD Decile'!$A$5:$V$14,K$19,FALSE)</f>
        <v>15517</v>
      </c>
      <c r="L6" s="33">
        <f>VLOOKUP($B$4,'Data - MYE - SIMD Decile'!$A$5:$V$14,L$19,FALSE)</f>
        <v>17538</v>
      </c>
      <c r="M6" s="33">
        <f>VLOOKUP($B$4,'Data - MYE - SIMD Decile'!$A$5:$V$14,M$19,FALSE)</f>
        <v>17970</v>
      </c>
      <c r="N6" s="33">
        <f>VLOOKUP($B$4,'Data - MYE - SIMD Decile'!$A$5:$V$14,N$19,FALSE)</f>
        <v>15939</v>
      </c>
      <c r="O6" s="33">
        <f>VLOOKUP($B$4,'Data - MYE - SIMD Decile'!$A$5:$V$14,O$19,FALSE)</f>
        <v>13115</v>
      </c>
      <c r="P6" s="33">
        <f>VLOOKUP($B$4,'Data - MYE - SIMD Decile'!$A$5:$V$14,P$19,FALSE)</f>
        <v>11908</v>
      </c>
      <c r="Q6" s="33">
        <f>VLOOKUP($B$4,'Data - MYE - SIMD Decile'!$A$5:$V$14,Q$19,FALSE)</f>
        <v>8477</v>
      </c>
      <c r="R6" s="33">
        <f>VLOOKUP($B$4,'Data - MYE - SIMD Decile'!$A$5:$V$14,R$19,FALSE)</f>
        <v>6333</v>
      </c>
      <c r="S6" s="33">
        <f>VLOOKUP($B$4,'Data - MYE - SIMD Decile'!$A$5:$V$14,S$19,FALSE)</f>
        <v>4108</v>
      </c>
      <c r="T6" s="33">
        <f>VLOOKUP($B$4,'Data - MYE - SIMD Decile'!$A$5:$V$14,T$19,FALSE)</f>
        <v>1980</v>
      </c>
      <c r="U6" s="33">
        <f>VLOOKUP($B$4,'Data - MYE - SIMD Decile'!$A$5:$V$14,U$19,FALSE)</f>
        <v>823</v>
      </c>
    </row>
    <row r="7" spans="1:95">
      <c r="A7" s="82"/>
      <c r="B7" s="50" t="s">
        <v>102</v>
      </c>
      <c r="C7" s="70">
        <f>VLOOKUP($B$4,'Data - ABPE - SIMD Decile'!$A$5:$V$14,C$19,FALSE)</f>
        <v>18250</v>
      </c>
      <c r="D7" s="71">
        <f>VLOOKUP($B$4,'Data - ABPE - SIMD Decile'!$A$5:$V$14,D$19,FALSE)</f>
        <v>17785</v>
      </c>
      <c r="E7" s="71">
        <f>VLOOKUP($B$4,'Data - ABPE - SIMD Decile'!$A$5:$V$14,E$19,FALSE)</f>
        <v>15231</v>
      </c>
      <c r="F7" s="71">
        <f>VLOOKUP($B$4,'Data - ABPE - SIMD Decile'!$A$5:$V$14,F$19,FALSE)</f>
        <v>15906</v>
      </c>
      <c r="G7" s="71">
        <f>VLOOKUP($B$4,'Data - ABPE - SIMD Decile'!$A$5:$V$14,G$19,FALSE)</f>
        <v>19115</v>
      </c>
      <c r="H7" s="71">
        <f>VLOOKUP($B$4,'Data - ABPE - SIMD Decile'!$A$5:$V$14,H$19,FALSE)</f>
        <v>22552</v>
      </c>
      <c r="I7" s="71">
        <f>VLOOKUP($B$4,'Data - ABPE - SIMD Decile'!$A$5:$V$14,I$19,FALSE)</f>
        <v>22436</v>
      </c>
      <c r="J7" s="71">
        <f>VLOOKUP($B$4,'Data - ABPE - SIMD Decile'!$A$5:$V$14,J$19,FALSE)</f>
        <v>19490</v>
      </c>
      <c r="K7" s="71">
        <f>VLOOKUP($B$4,'Data - ABPE - SIMD Decile'!$A$5:$V$14,K$19,FALSE)</f>
        <v>18336</v>
      </c>
      <c r="L7" s="71">
        <f>VLOOKUP($B$4,'Data - ABPE - SIMD Decile'!$A$5:$V$14,L$19,FALSE)</f>
        <v>20564</v>
      </c>
      <c r="M7" s="71">
        <f>VLOOKUP($B$4,'Data - ABPE - SIMD Decile'!$A$5:$V$14,M$19,FALSE)</f>
        <v>21388</v>
      </c>
      <c r="N7" s="71">
        <f>VLOOKUP($B$4,'Data - ABPE - SIMD Decile'!$A$5:$V$14,N$19,FALSE)</f>
        <v>18286</v>
      </c>
      <c r="O7" s="71">
        <f>VLOOKUP($B$4,'Data - ABPE - SIMD Decile'!$A$5:$V$14,O$19,FALSE)</f>
        <v>14101</v>
      </c>
      <c r="P7" s="71">
        <f>VLOOKUP($B$4,'Data - ABPE - SIMD Decile'!$A$5:$V$14,P$19,FALSE)</f>
        <v>11971</v>
      </c>
      <c r="Q7" s="71">
        <f>VLOOKUP($B$4,'Data - ABPE - SIMD Decile'!$A$5:$V$14,Q$19,FALSE)</f>
        <v>8346</v>
      </c>
      <c r="R7" s="71">
        <f>VLOOKUP($B$4,'Data - ABPE - SIMD Decile'!$A$5:$V$14,R$19,FALSE)</f>
        <v>6168</v>
      </c>
      <c r="S7" s="71">
        <f>VLOOKUP($B$4,'Data - ABPE - SIMD Decile'!$A$5:$V$14,S$19,FALSE)</f>
        <v>3979</v>
      </c>
      <c r="T7" s="71">
        <f>VLOOKUP($B$4,'Data - ABPE - SIMD Decile'!$A$5:$V$14,T$19,FALSE)</f>
        <v>1887</v>
      </c>
      <c r="U7" s="71">
        <f>VLOOKUP($B$4,'Data - ABPE - SIMD Decile'!$A$5:$V$14,U$19,FALSE)</f>
        <v>664</v>
      </c>
    </row>
    <row r="8" spans="1:95">
      <c r="A8" s="83" t="s">
        <v>77</v>
      </c>
      <c r="B8" s="52" t="s">
        <v>79</v>
      </c>
      <c r="C8" s="72">
        <f>VLOOKUP($B$4,'Data - MYE - SIMD Decile'!$A$19:$V$28,C$19,FALSE)</f>
        <v>17211</v>
      </c>
      <c r="D8" s="27">
        <f>VLOOKUP($B$4,'Data - MYE - SIMD Decile'!$A$19:$V$28,D$19,FALSE)</f>
        <v>16211</v>
      </c>
      <c r="E8" s="27">
        <f>VLOOKUP($B$4,'Data - MYE - SIMD Decile'!$A$19:$V$28,E$19,FALSE)</f>
        <v>13947</v>
      </c>
      <c r="F8" s="27">
        <f>VLOOKUP($B$4,'Data - MYE - SIMD Decile'!$A$19:$V$28,F$19,FALSE)</f>
        <v>14825</v>
      </c>
      <c r="G8" s="27">
        <f>VLOOKUP($B$4,'Data - MYE - SIMD Decile'!$A$19:$V$28,G$19,FALSE)</f>
        <v>18388</v>
      </c>
      <c r="H8" s="27">
        <f>VLOOKUP($B$4,'Data - MYE - SIMD Decile'!$A$19:$V$28,H$19,FALSE)</f>
        <v>22752</v>
      </c>
      <c r="I8" s="27">
        <f>VLOOKUP($B$4,'Data - MYE - SIMD Decile'!$A$19:$V$28,I$19,FALSE)</f>
        <v>20134</v>
      </c>
      <c r="J8" s="27">
        <f>VLOOKUP($B$4,'Data - MYE - SIMD Decile'!$A$19:$V$28,J$19,FALSE)</f>
        <v>16950</v>
      </c>
      <c r="K8" s="27">
        <f>VLOOKUP($B$4,'Data - MYE - SIMD Decile'!$A$19:$V$28,K$19,FALSE)</f>
        <v>16158</v>
      </c>
      <c r="L8" s="27">
        <f>VLOOKUP($B$4,'Data - MYE - SIMD Decile'!$A$19:$V$28,L$19,FALSE)</f>
        <v>18871</v>
      </c>
      <c r="M8" s="27">
        <f>VLOOKUP($B$4,'Data - MYE - SIMD Decile'!$A$19:$V$28,M$19,FALSE)</f>
        <v>19214</v>
      </c>
      <c r="N8" s="27">
        <f>VLOOKUP($B$4,'Data - MYE - SIMD Decile'!$A$19:$V$28,N$19,FALSE)</f>
        <v>17096</v>
      </c>
      <c r="O8" s="27">
        <f>VLOOKUP($B$4,'Data - MYE - SIMD Decile'!$A$19:$V$28,O$19,FALSE)</f>
        <v>13466</v>
      </c>
      <c r="P8" s="27">
        <f>VLOOKUP($B$4,'Data - MYE - SIMD Decile'!$A$19:$V$28,P$19,FALSE)</f>
        <v>12638</v>
      </c>
      <c r="Q8" s="27">
        <f>VLOOKUP($B$4,'Data - MYE - SIMD Decile'!$A$19:$V$28,Q$19,FALSE)</f>
        <v>10056</v>
      </c>
      <c r="R8" s="27">
        <f>VLOOKUP($B$4,'Data - MYE - SIMD Decile'!$A$19:$V$28,R$19,FALSE)</f>
        <v>8839</v>
      </c>
      <c r="S8" s="27">
        <f>VLOOKUP($B$4,'Data - MYE - SIMD Decile'!$A$19:$V$28,S$19,FALSE)</f>
        <v>6763</v>
      </c>
      <c r="T8" s="27">
        <f>VLOOKUP($B$4,'Data - MYE - SIMD Decile'!$A$19:$V$28,T$19,FALSE)</f>
        <v>4023</v>
      </c>
      <c r="U8" s="27">
        <f>VLOOKUP($B$4,'Data - MYE - SIMD Decile'!$A$19:$V$28,U$19,FALSE)</f>
        <v>2109</v>
      </c>
    </row>
    <row r="9" spans="1:95">
      <c r="A9" s="82"/>
      <c r="B9" s="50" t="s">
        <v>102</v>
      </c>
      <c r="C9" s="70">
        <f>VLOOKUP($B$4,'Data - ABPE - SIMD Decile'!$A$19:$V$28,C$19,FALSE)</f>
        <v>17230</v>
      </c>
      <c r="D9" s="71">
        <f>VLOOKUP($B$4,'Data - ABPE - SIMD Decile'!$A$19:$V$28,D$19,FALSE)</f>
        <v>16738</v>
      </c>
      <c r="E9" s="71">
        <f>VLOOKUP($B$4,'Data - ABPE - SIMD Decile'!$A$19:$V$28,E$19,FALSE)</f>
        <v>14675</v>
      </c>
      <c r="F9" s="71">
        <f>VLOOKUP($B$4,'Data - ABPE - SIMD Decile'!$A$19:$V$28,F$19,FALSE)</f>
        <v>15325</v>
      </c>
      <c r="G9" s="71">
        <f>VLOOKUP($B$4,'Data - ABPE - SIMD Decile'!$A$19:$V$28,G$19,FALSE)</f>
        <v>19572</v>
      </c>
      <c r="H9" s="71">
        <f>VLOOKUP($B$4,'Data - ABPE - SIMD Decile'!$A$19:$V$28,H$19,FALSE)</f>
        <v>22527</v>
      </c>
      <c r="I9" s="71">
        <f>VLOOKUP($B$4,'Data - ABPE - SIMD Decile'!$A$19:$V$28,I$19,FALSE)</f>
        <v>21677</v>
      </c>
      <c r="J9" s="71">
        <f>VLOOKUP($B$4,'Data - ABPE - SIMD Decile'!$A$19:$V$28,J$19,FALSE)</f>
        <v>17853</v>
      </c>
      <c r="K9" s="71">
        <f>VLOOKUP($B$4,'Data - ABPE - SIMD Decile'!$A$19:$V$28,K$19,FALSE)</f>
        <v>16954</v>
      </c>
      <c r="L9" s="71">
        <f>VLOOKUP($B$4,'Data - ABPE - SIMD Decile'!$A$19:$V$28,L$19,FALSE)</f>
        <v>19398</v>
      </c>
      <c r="M9" s="71">
        <f>VLOOKUP($B$4,'Data - ABPE - SIMD Decile'!$A$19:$V$28,M$19,FALSE)</f>
        <v>19849</v>
      </c>
      <c r="N9" s="71">
        <f>VLOOKUP($B$4,'Data - ABPE - SIMD Decile'!$A$19:$V$28,N$19,FALSE)</f>
        <v>17266</v>
      </c>
      <c r="O9" s="71">
        <f>VLOOKUP($B$4,'Data - ABPE - SIMD Decile'!$A$19:$V$28,O$19,FALSE)</f>
        <v>13518</v>
      </c>
      <c r="P9" s="71">
        <f>VLOOKUP($B$4,'Data - ABPE - SIMD Decile'!$A$19:$V$28,P$19,FALSE)</f>
        <v>12466</v>
      </c>
      <c r="Q9" s="71">
        <f>VLOOKUP($B$4,'Data - ABPE - SIMD Decile'!$A$19:$V$28,Q$19,FALSE)</f>
        <v>9809</v>
      </c>
      <c r="R9" s="71">
        <f>VLOOKUP($B$4,'Data - ABPE - SIMD Decile'!$A$19:$V$28,R$19,FALSE)</f>
        <v>8649</v>
      </c>
      <c r="S9" s="71">
        <f>VLOOKUP($B$4,'Data - ABPE - SIMD Decile'!$A$19:$V$28,S$19,FALSE)</f>
        <v>6573</v>
      </c>
      <c r="T9" s="71">
        <f>VLOOKUP($B$4,'Data - ABPE - SIMD Decile'!$A$19:$V$28,T$19,FALSE)</f>
        <v>3810</v>
      </c>
      <c r="U9" s="71">
        <f>VLOOKUP($B$4,'Data - ABPE - SIMD Decile'!$A$19:$V$28,U$19,FALSE)</f>
        <v>1972</v>
      </c>
    </row>
    <row r="10" spans="1:95">
      <c r="A10" s="21"/>
      <c r="B10" s="22"/>
      <c r="C10" s="5"/>
      <c r="D10" s="5"/>
      <c r="E10" s="5"/>
      <c r="F10" s="5"/>
      <c r="G10" s="5"/>
      <c r="H10" s="5"/>
      <c r="I10" s="5"/>
      <c r="J10" s="5"/>
      <c r="K10" s="5"/>
      <c r="L10" s="5"/>
      <c r="M10" s="5"/>
      <c r="N10" s="5"/>
      <c r="O10" s="5"/>
      <c r="P10" s="5"/>
      <c r="Q10" s="5"/>
      <c r="R10" s="5"/>
      <c r="S10" s="5"/>
      <c r="T10" s="5"/>
      <c r="U10" s="5"/>
    </row>
    <row r="11" spans="1:95">
      <c r="A11" s="21"/>
      <c r="B11" s="22"/>
      <c r="C11" s="46" t="s">
        <v>56</v>
      </c>
      <c r="D11" s="17" t="s">
        <v>57</v>
      </c>
      <c r="E11" s="17" t="s">
        <v>58</v>
      </c>
      <c r="F11" s="17" t="s">
        <v>59</v>
      </c>
      <c r="G11" s="17" t="s">
        <v>60</v>
      </c>
      <c r="H11" s="17" t="s">
        <v>61</v>
      </c>
      <c r="I11" s="17" t="s">
        <v>62</v>
      </c>
      <c r="J11" s="47" t="s">
        <v>63</v>
      </c>
      <c r="K11" s="17" t="s">
        <v>64</v>
      </c>
      <c r="L11" s="17" t="s">
        <v>65</v>
      </c>
      <c r="M11" s="17" t="s">
        <v>66</v>
      </c>
      <c r="N11" s="17" t="s">
        <v>67</v>
      </c>
      <c r="O11" s="17" t="s">
        <v>68</v>
      </c>
      <c r="P11" s="17" t="s">
        <v>69</v>
      </c>
      <c r="Q11" s="17" t="s">
        <v>70</v>
      </c>
      <c r="R11" s="17" t="s">
        <v>71</v>
      </c>
      <c r="S11" s="17" t="s">
        <v>72</v>
      </c>
      <c r="T11" s="17" t="s">
        <v>73</v>
      </c>
      <c r="U11" s="17" t="s">
        <v>74</v>
      </c>
    </row>
    <row r="12" spans="1:95">
      <c r="A12" s="55" t="s">
        <v>3</v>
      </c>
      <c r="B12" s="56" t="s">
        <v>76</v>
      </c>
      <c r="C12" s="57">
        <f>C7-C6</f>
        <v>7</v>
      </c>
      <c r="D12" s="58">
        <f t="shared" ref="D12:U12" si="0">D7-D6</f>
        <v>909</v>
      </c>
      <c r="E12" s="58">
        <f t="shared" si="0"/>
        <v>839</v>
      </c>
      <c r="F12" s="58">
        <f t="shared" si="0"/>
        <v>553</v>
      </c>
      <c r="G12" s="58">
        <f t="shared" si="0"/>
        <v>564</v>
      </c>
      <c r="H12" s="58">
        <f t="shared" si="0"/>
        <v>919</v>
      </c>
      <c r="I12" s="58">
        <f t="shared" si="0"/>
        <v>3438</v>
      </c>
      <c r="J12" s="58">
        <f t="shared" si="0"/>
        <v>3339</v>
      </c>
      <c r="K12" s="58">
        <f t="shared" si="0"/>
        <v>2819</v>
      </c>
      <c r="L12" s="58">
        <f t="shared" si="0"/>
        <v>3026</v>
      </c>
      <c r="M12" s="58">
        <f t="shared" si="0"/>
        <v>3418</v>
      </c>
      <c r="N12" s="58">
        <f t="shared" si="0"/>
        <v>2347</v>
      </c>
      <c r="O12" s="58">
        <f t="shared" si="0"/>
        <v>986</v>
      </c>
      <c r="P12" s="58">
        <f t="shared" si="0"/>
        <v>63</v>
      </c>
      <c r="Q12" s="58">
        <f t="shared" si="0"/>
        <v>-131</v>
      </c>
      <c r="R12" s="58">
        <f t="shared" si="0"/>
        <v>-165</v>
      </c>
      <c r="S12" s="58">
        <f t="shared" si="0"/>
        <v>-129</v>
      </c>
      <c r="T12" s="58">
        <f t="shared" si="0"/>
        <v>-93</v>
      </c>
      <c r="U12" s="59">
        <f t="shared" si="0"/>
        <v>-159</v>
      </c>
    </row>
    <row r="13" spans="1:95">
      <c r="A13" s="60"/>
      <c r="B13" s="61" t="s">
        <v>77</v>
      </c>
      <c r="C13" s="57">
        <f>C9-C8</f>
        <v>19</v>
      </c>
      <c r="D13" s="58">
        <f t="shared" ref="D13:U13" si="1">D9-D8</f>
        <v>527</v>
      </c>
      <c r="E13" s="58">
        <f t="shared" si="1"/>
        <v>728</v>
      </c>
      <c r="F13" s="58">
        <f t="shared" si="1"/>
        <v>500</v>
      </c>
      <c r="G13" s="58">
        <f t="shared" si="1"/>
        <v>1184</v>
      </c>
      <c r="H13" s="58">
        <f t="shared" si="1"/>
        <v>-225</v>
      </c>
      <c r="I13" s="58">
        <f t="shared" si="1"/>
        <v>1543</v>
      </c>
      <c r="J13" s="58">
        <f t="shared" si="1"/>
        <v>903</v>
      </c>
      <c r="K13" s="58">
        <f t="shared" si="1"/>
        <v>796</v>
      </c>
      <c r="L13" s="58">
        <f t="shared" si="1"/>
        <v>527</v>
      </c>
      <c r="M13" s="58">
        <f t="shared" si="1"/>
        <v>635</v>
      </c>
      <c r="N13" s="58">
        <f t="shared" si="1"/>
        <v>170</v>
      </c>
      <c r="O13" s="58">
        <f t="shared" si="1"/>
        <v>52</v>
      </c>
      <c r="P13" s="58">
        <f t="shared" si="1"/>
        <v>-172</v>
      </c>
      <c r="Q13" s="58">
        <f t="shared" si="1"/>
        <v>-247</v>
      </c>
      <c r="R13" s="58">
        <f t="shared" si="1"/>
        <v>-190</v>
      </c>
      <c r="S13" s="58">
        <f t="shared" si="1"/>
        <v>-190</v>
      </c>
      <c r="T13" s="58">
        <f t="shared" si="1"/>
        <v>-213</v>
      </c>
      <c r="U13" s="59">
        <f t="shared" si="1"/>
        <v>-137</v>
      </c>
    </row>
    <row r="14" spans="1:95">
      <c r="B14" s="22"/>
    </row>
    <row r="15" spans="1:95">
      <c r="A15" s="21"/>
      <c r="B15" s="22"/>
      <c r="C15" s="46" t="s">
        <v>56</v>
      </c>
      <c r="D15" s="17" t="s">
        <v>57</v>
      </c>
      <c r="E15" s="17" t="s">
        <v>58</v>
      </c>
      <c r="F15" s="17" t="s">
        <v>59</v>
      </c>
      <c r="G15" s="17" t="s">
        <v>60</v>
      </c>
      <c r="H15" s="17" t="s">
        <v>61</v>
      </c>
      <c r="I15" s="17" t="s">
        <v>62</v>
      </c>
      <c r="J15" s="47" t="s">
        <v>63</v>
      </c>
      <c r="K15" s="17" t="s">
        <v>64</v>
      </c>
      <c r="L15" s="17" t="s">
        <v>65</v>
      </c>
      <c r="M15" s="17" t="s">
        <v>66</v>
      </c>
      <c r="N15" s="17" t="s">
        <v>67</v>
      </c>
      <c r="O15" s="17" t="s">
        <v>68</v>
      </c>
      <c r="P15" s="17" t="s">
        <v>69</v>
      </c>
      <c r="Q15" s="17" t="s">
        <v>70</v>
      </c>
      <c r="R15" s="17" t="s">
        <v>71</v>
      </c>
      <c r="S15" s="17" t="s">
        <v>72</v>
      </c>
      <c r="T15" s="17" t="s">
        <v>73</v>
      </c>
      <c r="U15" s="17" t="s">
        <v>74</v>
      </c>
    </row>
    <row r="16" spans="1:95">
      <c r="A16" s="55" t="s">
        <v>78</v>
      </c>
      <c r="B16" s="56" t="s">
        <v>76</v>
      </c>
      <c r="C16" s="62">
        <f>C12/C6</f>
        <v>3.8370881982130131E-4</v>
      </c>
      <c r="D16" s="63">
        <f t="shared" ref="D16:U16" si="2">D12/D6</f>
        <v>5.3863474757051437E-2</v>
      </c>
      <c r="E16" s="63">
        <f t="shared" si="2"/>
        <v>5.8296275708727072E-2</v>
      </c>
      <c r="F16" s="63">
        <f t="shared" si="2"/>
        <v>3.6019019084218069E-2</v>
      </c>
      <c r="G16" s="63">
        <f t="shared" si="2"/>
        <v>3.0402673710312113E-2</v>
      </c>
      <c r="H16" s="63">
        <f t="shared" si="2"/>
        <v>4.2481394166319977E-2</v>
      </c>
      <c r="I16" s="63">
        <f t="shared" si="2"/>
        <v>0.18096641751763343</v>
      </c>
      <c r="J16" s="63">
        <f t="shared" si="2"/>
        <v>0.20673642498916475</v>
      </c>
      <c r="K16" s="63">
        <f t="shared" si="2"/>
        <v>0.18167171489334277</v>
      </c>
      <c r="L16" s="63">
        <f t="shared" si="2"/>
        <v>0.17253962823583077</v>
      </c>
      <c r="M16" s="63">
        <f t="shared" si="2"/>
        <v>0.19020589872008903</v>
      </c>
      <c r="N16" s="63">
        <f t="shared" si="2"/>
        <v>0.14724888637932115</v>
      </c>
      <c r="O16" s="63">
        <f t="shared" si="2"/>
        <v>7.5181090354555849E-2</v>
      </c>
      <c r="P16" s="63">
        <f t="shared" si="2"/>
        <v>5.2905609674168625E-3</v>
      </c>
      <c r="Q16" s="63">
        <f t="shared" si="2"/>
        <v>-1.5453580276041053E-2</v>
      </c>
      <c r="R16" s="63">
        <f t="shared" si="2"/>
        <v>-2.6054002842254856E-2</v>
      </c>
      <c r="S16" s="63">
        <f t="shared" si="2"/>
        <v>-3.1402142161635831E-2</v>
      </c>
      <c r="T16" s="63">
        <f t="shared" si="2"/>
        <v>-4.6969696969696967E-2</v>
      </c>
      <c r="U16" s="64">
        <f t="shared" si="2"/>
        <v>-0.19319562575941676</v>
      </c>
    </row>
    <row r="17" spans="1:21">
      <c r="A17" s="60"/>
      <c r="B17" s="61" t="s">
        <v>77</v>
      </c>
      <c r="C17" s="62">
        <f>C13/C8</f>
        <v>1.1039451513566905E-3</v>
      </c>
      <c r="D17" s="63">
        <f t="shared" ref="D17:U17" si="3">D13/D8</f>
        <v>3.2508790327555361E-2</v>
      </c>
      <c r="E17" s="63">
        <f t="shared" si="3"/>
        <v>5.2197605219760523E-2</v>
      </c>
      <c r="F17" s="63">
        <f t="shared" si="3"/>
        <v>3.3726812816188868E-2</v>
      </c>
      <c r="G17" s="63">
        <f t="shared" si="3"/>
        <v>6.4389819447465732E-2</v>
      </c>
      <c r="H17" s="63">
        <f t="shared" si="3"/>
        <v>-9.8892405063291146E-3</v>
      </c>
      <c r="I17" s="63">
        <f t="shared" si="3"/>
        <v>7.6636535214065757E-2</v>
      </c>
      <c r="J17" s="63">
        <f t="shared" si="3"/>
        <v>5.3274336283185841E-2</v>
      </c>
      <c r="K17" s="63">
        <f t="shared" si="3"/>
        <v>4.9263522713207081E-2</v>
      </c>
      <c r="L17" s="63">
        <f t="shared" si="3"/>
        <v>2.7926447988977796E-2</v>
      </c>
      <c r="M17" s="63">
        <f t="shared" si="3"/>
        <v>3.3048818569792859E-2</v>
      </c>
      <c r="N17" s="63">
        <f t="shared" si="3"/>
        <v>9.9438465138043993E-3</v>
      </c>
      <c r="O17" s="63">
        <f t="shared" si="3"/>
        <v>3.8615773058072182E-3</v>
      </c>
      <c r="P17" s="63">
        <f t="shared" si="3"/>
        <v>-1.3609748377907897E-2</v>
      </c>
      <c r="Q17" s="63">
        <f t="shared" si="3"/>
        <v>-2.4562450278440732E-2</v>
      </c>
      <c r="R17" s="63">
        <f t="shared" si="3"/>
        <v>-2.1495644303654259E-2</v>
      </c>
      <c r="S17" s="63">
        <f t="shared" si="3"/>
        <v>-2.8094041106018038E-2</v>
      </c>
      <c r="T17" s="63">
        <f t="shared" si="3"/>
        <v>-5.2945563012677103E-2</v>
      </c>
      <c r="U17" s="64">
        <f t="shared" si="3"/>
        <v>-6.4959696538643905E-2</v>
      </c>
    </row>
    <row r="18" spans="1:21">
      <c r="B18" s="22"/>
    </row>
    <row r="19" spans="1:21" ht="60" hidden="1">
      <c r="A19" s="66" t="s">
        <v>83</v>
      </c>
      <c r="B19" s="1">
        <v>1</v>
      </c>
      <c r="C19" s="1">
        <v>4</v>
      </c>
      <c r="D19" s="1">
        <v>5</v>
      </c>
      <c r="E19" s="1">
        <v>6</v>
      </c>
      <c r="F19" s="1">
        <v>7</v>
      </c>
      <c r="G19" s="1">
        <v>8</v>
      </c>
      <c r="H19" s="1">
        <v>9</v>
      </c>
      <c r="I19" s="1">
        <v>10</v>
      </c>
      <c r="J19" s="1">
        <v>11</v>
      </c>
      <c r="K19" s="1">
        <v>12</v>
      </c>
      <c r="L19" s="1">
        <v>13</v>
      </c>
      <c r="M19" s="1">
        <v>14</v>
      </c>
      <c r="N19" s="1">
        <v>15</v>
      </c>
      <c r="O19" s="1">
        <v>16</v>
      </c>
      <c r="P19" s="1">
        <v>17</v>
      </c>
      <c r="Q19" s="1">
        <v>18</v>
      </c>
      <c r="R19" s="1">
        <v>19</v>
      </c>
      <c r="S19" s="1">
        <v>20</v>
      </c>
      <c r="T19" s="1">
        <v>21</v>
      </c>
      <c r="U19" s="1">
        <v>22</v>
      </c>
    </row>
    <row r="20" spans="1:21" hidden="1">
      <c r="A20" s="1" t="s">
        <v>90</v>
      </c>
      <c r="B20" s="1" t="str">
        <f>CONCATENATE("Difference between ABPE and MYE for SIMD Decile ",B4," by five year age-band and sex")</f>
        <v>Difference between ABPE and MYE for SIMD Decile 1 (most deprived) by five year age-band and sex</v>
      </c>
    </row>
    <row r="21" spans="1:21" hidden="1">
      <c r="A21" s="1" t="s">
        <v>91</v>
      </c>
      <c r="B21" s="1" t="str">
        <f>CONCATENATE("Percentage difference between ABPE and MYE for SIMD Decile ",B4," by five year age-band and sex")</f>
        <v>Percentage difference between ABPE and MYE for SIMD Decile 1 (most deprived) by five year age-band and sex</v>
      </c>
      <c r="C21" s="22"/>
    </row>
    <row r="22" spans="1:21">
      <c r="A22" s="3" t="s">
        <v>44</v>
      </c>
      <c r="B22" s="22"/>
    </row>
    <row r="23" spans="1:21">
      <c r="A23" s="3"/>
      <c r="B23" s="22"/>
    </row>
    <row r="24" spans="1:21">
      <c r="A24" s="3" t="s">
        <v>0</v>
      </c>
      <c r="B24" s="22"/>
    </row>
    <row r="25" spans="1:21">
      <c r="A25" s="21"/>
      <c r="B25" s="22"/>
    </row>
    <row r="26" spans="1:21">
      <c r="A26" s="21"/>
      <c r="B26" s="22"/>
    </row>
    <row r="27" spans="1:21">
      <c r="A27" s="21"/>
      <c r="B27" s="22"/>
    </row>
    <row r="28" spans="1:21">
      <c r="A28" s="21"/>
      <c r="B28" s="22"/>
    </row>
    <row r="29" spans="1:21">
      <c r="A29" s="21"/>
      <c r="B29" s="22"/>
    </row>
    <row r="30" spans="1:21">
      <c r="A30" s="21"/>
      <c r="B30" s="22"/>
    </row>
    <row r="31" spans="1:21">
      <c r="A31" s="21"/>
      <c r="B31" s="22"/>
    </row>
    <row r="32" spans="1:21">
      <c r="A32" s="21"/>
      <c r="B32" s="22"/>
    </row>
    <row r="33" spans="1:2">
      <c r="A33" s="21"/>
      <c r="B33" s="22"/>
    </row>
    <row r="34" spans="1:2">
      <c r="A34" s="21"/>
      <c r="B34" s="22"/>
    </row>
    <row r="35" spans="1:2">
      <c r="A35" s="21"/>
      <c r="B35" s="22"/>
    </row>
    <row r="36" spans="1:2">
      <c r="A36" s="21"/>
      <c r="B36" s="22"/>
    </row>
    <row r="37" spans="1:2">
      <c r="A37" s="21"/>
      <c r="B37" s="22"/>
    </row>
    <row r="38" spans="1:2">
      <c r="A38" s="21"/>
    </row>
  </sheetData>
  <mergeCells count="3">
    <mergeCell ref="A6:A7"/>
    <mergeCell ref="A8:A9"/>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75"/>
  <sheetViews>
    <sheetView workbookViewId="0">
      <selection activeCell="A2" sqref="A2"/>
    </sheetView>
  </sheetViews>
  <sheetFormatPr defaultColWidth="8.7109375" defaultRowHeight="15"/>
  <cols>
    <col min="1" max="1" width="22.85546875" style="1" customWidth="1"/>
    <col min="2" max="16384" width="8.7109375" style="1"/>
  </cols>
  <sheetData>
    <row r="1" spans="1:95" ht="15.75">
      <c r="A1" s="79" t="s">
        <v>101</v>
      </c>
      <c r="B1" s="79"/>
      <c r="C1" s="79"/>
      <c r="D1" s="79"/>
      <c r="E1" s="79"/>
      <c r="F1" s="79"/>
      <c r="G1" s="79"/>
      <c r="H1" s="79"/>
      <c r="I1" s="79"/>
      <c r="J1" s="79"/>
      <c r="K1" s="79"/>
      <c r="L1" s="79"/>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9"/>
      <c r="K2" s="40"/>
      <c r="L2" s="40"/>
      <c r="M2" s="41"/>
      <c r="N2" s="39"/>
      <c r="O2" s="39"/>
      <c r="P2" s="39"/>
      <c r="Q2" s="39"/>
      <c r="R2" s="39"/>
      <c r="S2" s="39"/>
      <c r="T2" s="39"/>
      <c r="U2" s="39"/>
      <c r="V2" s="42"/>
      <c r="W2" s="4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24"/>
      <c r="BU2" s="15"/>
      <c r="BV2" s="15"/>
      <c r="BW2" s="15"/>
      <c r="BX2" s="15"/>
      <c r="BY2" s="15"/>
      <c r="BZ2" s="15"/>
      <c r="CA2" s="15"/>
      <c r="CB2" s="15"/>
      <c r="CC2" s="15"/>
      <c r="CD2" s="15"/>
      <c r="CE2" s="15"/>
      <c r="CF2" s="15"/>
      <c r="CG2" s="15"/>
      <c r="CH2" s="15"/>
      <c r="CI2" s="15"/>
      <c r="CJ2" s="15"/>
      <c r="CK2" s="15"/>
      <c r="CL2" s="15"/>
      <c r="CM2" s="15"/>
      <c r="CN2" s="15"/>
      <c r="CO2" s="15"/>
      <c r="CP2" s="15"/>
      <c r="CQ2" s="15"/>
    </row>
    <row r="3" spans="1:95">
      <c r="A3" s="12" t="s">
        <v>1</v>
      </c>
      <c r="B3" s="13"/>
      <c r="C3" s="13"/>
      <c r="D3" s="80" t="s">
        <v>53</v>
      </c>
      <c r="E3" s="80"/>
      <c r="F3" s="80"/>
      <c r="G3" s="80"/>
      <c r="H3" s="80"/>
      <c r="I3" s="80"/>
      <c r="J3" s="80"/>
      <c r="K3" s="80"/>
      <c r="L3" s="80"/>
      <c r="M3" s="80"/>
      <c r="N3" s="80"/>
      <c r="O3" s="80"/>
      <c r="P3" s="80"/>
      <c r="Q3" s="80"/>
      <c r="R3" s="80"/>
      <c r="S3" s="80"/>
      <c r="T3" s="80"/>
      <c r="U3" s="80"/>
      <c r="V3" s="80"/>
      <c r="W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ht="15.75">
      <c r="A4" s="16" t="s">
        <v>54</v>
      </c>
      <c r="B4" s="17" t="s">
        <v>55</v>
      </c>
      <c r="C4" s="17"/>
      <c r="D4" s="18" t="s">
        <v>56</v>
      </c>
      <c r="E4" s="18" t="s">
        <v>57</v>
      </c>
      <c r="F4" s="18" t="s">
        <v>58</v>
      </c>
      <c r="G4" s="18" t="s">
        <v>59</v>
      </c>
      <c r="H4" s="18" t="s">
        <v>60</v>
      </c>
      <c r="I4" s="18" t="s">
        <v>61</v>
      </c>
      <c r="J4" s="18" t="s">
        <v>62</v>
      </c>
      <c r="K4" s="18" t="s">
        <v>63</v>
      </c>
      <c r="L4" s="18" t="s">
        <v>64</v>
      </c>
      <c r="M4" s="18" t="s">
        <v>65</v>
      </c>
      <c r="N4" s="18" t="s">
        <v>66</v>
      </c>
      <c r="O4" s="18" t="s">
        <v>67</v>
      </c>
      <c r="P4" s="18" t="s">
        <v>68</v>
      </c>
      <c r="Q4" s="18" t="s">
        <v>69</v>
      </c>
      <c r="R4" s="18" t="s">
        <v>70</v>
      </c>
      <c r="S4" s="18" t="s">
        <v>71</v>
      </c>
      <c r="T4" s="18" t="s">
        <v>72</v>
      </c>
      <c r="U4" s="18" t="s">
        <v>73</v>
      </c>
      <c r="V4" s="18" t="s">
        <v>74</v>
      </c>
      <c r="W4" s="1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5" ht="15.75">
      <c r="A5" s="21" t="s">
        <v>33</v>
      </c>
      <c r="B5" s="22">
        <v>110491</v>
      </c>
      <c r="C5" s="22"/>
      <c r="D5" s="23">
        <v>6050</v>
      </c>
      <c r="E5" s="23">
        <v>5544</v>
      </c>
      <c r="F5" s="23">
        <v>4612</v>
      </c>
      <c r="G5" s="23">
        <v>5414</v>
      </c>
      <c r="H5" s="23">
        <v>9023</v>
      </c>
      <c r="I5" s="23">
        <v>10570</v>
      </c>
      <c r="J5" s="23">
        <v>10021</v>
      </c>
      <c r="K5" s="23">
        <v>8457</v>
      </c>
      <c r="L5" s="23">
        <v>7288</v>
      </c>
      <c r="M5" s="23">
        <v>7324</v>
      </c>
      <c r="N5" s="23">
        <v>7712</v>
      </c>
      <c r="O5" s="23">
        <v>7159</v>
      </c>
      <c r="P5" s="23">
        <v>6148</v>
      </c>
      <c r="Q5" s="23">
        <v>5480</v>
      </c>
      <c r="R5" s="23">
        <v>3511</v>
      </c>
      <c r="S5" s="23">
        <v>2736</v>
      </c>
      <c r="T5" s="23">
        <v>1983</v>
      </c>
      <c r="U5" s="23">
        <v>1032</v>
      </c>
      <c r="V5" s="23">
        <v>427</v>
      </c>
      <c r="W5" s="22"/>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24"/>
      <c r="BU5" s="15"/>
      <c r="BV5" s="15"/>
      <c r="BW5" s="15"/>
      <c r="BX5" s="15"/>
      <c r="BY5" s="15"/>
      <c r="BZ5" s="15"/>
      <c r="CA5" s="15"/>
      <c r="CB5" s="15"/>
      <c r="CC5" s="15"/>
      <c r="CD5" s="15"/>
      <c r="CE5" s="15"/>
      <c r="CF5" s="15"/>
      <c r="CG5" s="15"/>
      <c r="CH5" s="15"/>
      <c r="CI5" s="15"/>
      <c r="CJ5" s="15"/>
      <c r="CK5" s="15"/>
      <c r="CL5" s="15"/>
      <c r="CM5" s="15"/>
      <c r="CN5" s="15"/>
      <c r="CO5" s="15"/>
      <c r="CP5" s="15"/>
      <c r="CQ5" s="15"/>
    </row>
    <row r="6" spans="1:95" ht="15.75">
      <c r="A6" s="21" t="s">
        <v>25</v>
      </c>
      <c r="B6" s="22">
        <v>130324</v>
      </c>
      <c r="C6" s="22"/>
      <c r="D6" s="23">
        <v>7626</v>
      </c>
      <c r="E6" s="23">
        <v>8177</v>
      </c>
      <c r="F6" s="23">
        <v>7446</v>
      </c>
      <c r="G6" s="23">
        <v>7522</v>
      </c>
      <c r="H6" s="23">
        <v>7245</v>
      </c>
      <c r="I6" s="23">
        <v>7401</v>
      </c>
      <c r="J6" s="23">
        <v>7837</v>
      </c>
      <c r="K6" s="23">
        <v>8171</v>
      </c>
      <c r="L6" s="23">
        <v>8614</v>
      </c>
      <c r="M6" s="23">
        <v>9898</v>
      </c>
      <c r="N6" s="23">
        <v>10352</v>
      </c>
      <c r="O6" s="23">
        <v>9378</v>
      </c>
      <c r="P6" s="23">
        <v>8409</v>
      </c>
      <c r="Q6" s="23">
        <v>8137</v>
      </c>
      <c r="R6" s="23">
        <v>5536</v>
      </c>
      <c r="S6" s="23">
        <v>4001</v>
      </c>
      <c r="T6" s="23">
        <v>2616</v>
      </c>
      <c r="U6" s="23">
        <v>1379</v>
      </c>
      <c r="V6" s="23">
        <v>579</v>
      </c>
      <c r="W6" s="2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24"/>
      <c r="BU6" s="15"/>
      <c r="BV6" s="15"/>
      <c r="BW6" s="15"/>
      <c r="BX6" s="15"/>
      <c r="BY6" s="15"/>
      <c r="BZ6" s="15"/>
      <c r="CA6" s="15"/>
      <c r="CB6" s="15"/>
      <c r="CC6" s="15"/>
      <c r="CD6" s="15"/>
      <c r="CE6" s="15"/>
      <c r="CF6" s="15"/>
      <c r="CG6" s="15"/>
      <c r="CH6" s="15"/>
      <c r="CI6" s="15"/>
      <c r="CJ6" s="15"/>
      <c r="CK6" s="15"/>
      <c r="CL6" s="15"/>
      <c r="CM6" s="15"/>
      <c r="CN6" s="15"/>
      <c r="CO6" s="15"/>
      <c r="CP6" s="15"/>
      <c r="CQ6" s="15"/>
    </row>
    <row r="7" spans="1:95" ht="15.75">
      <c r="A7" s="21" t="s">
        <v>21</v>
      </c>
      <c r="B7" s="22">
        <v>57254</v>
      </c>
      <c r="C7" s="22"/>
      <c r="D7" s="23">
        <v>3050</v>
      </c>
      <c r="E7" s="23">
        <v>3091</v>
      </c>
      <c r="F7" s="23">
        <v>3113</v>
      </c>
      <c r="G7" s="23">
        <v>3406</v>
      </c>
      <c r="H7" s="23">
        <v>3241</v>
      </c>
      <c r="I7" s="23">
        <v>3226</v>
      </c>
      <c r="J7" s="23">
        <v>3248</v>
      </c>
      <c r="K7" s="23">
        <v>3046</v>
      </c>
      <c r="L7" s="23">
        <v>3443</v>
      </c>
      <c r="M7" s="23">
        <v>4110</v>
      </c>
      <c r="N7" s="23">
        <v>4575</v>
      </c>
      <c r="O7" s="23">
        <v>4131</v>
      </c>
      <c r="P7" s="23">
        <v>3778</v>
      </c>
      <c r="Q7" s="23">
        <v>4066</v>
      </c>
      <c r="R7" s="23">
        <v>2966</v>
      </c>
      <c r="S7" s="23">
        <v>2165</v>
      </c>
      <c r="T7" s="23">
        <v>1485</v>
      </c>
      <c r="U7" s="23">
        <v>800</v>
      </c>
      <c r="V7" s="23">
        <v>314</v>
      </c>
      <c r="W7" s="22"/>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24"/>
    </row>
    <row r="8" spans="1:95" ht="15.75">
      <c r="A8" s="21" t="s">
        <v>22</v>
      </c>
      <c r="B8" s="22">
        <v>42814</v>
      </c>
      <c r="C8" s="22"/>
      <c r="D8" s="23">
        <v>1927</v>
      </c>
      <c r="E8" s="23">
        <v>2156</v>
      </c>
      <c r="F8" s="23">
        <v>2194</v>
      </c>
      <c r="G8" s="23">
        <v>2400</v>
      </c>
      <c r="H8" s="23">
        <v>2442</v>
      </c>
      <c r="I8" s="23">
        <v>2339</v>
      </c>
      <c r="J8" s="23">
        <v>2105</v>
      </c>
      <c r="K8" s="23">
        <v>2107</v>
      </c>
      <c r="L8" s="23">
        <v>2316</v>
      </c>
      <c r="M8" s="23">
        <v>3106</v>
      </c>
      <c r="N8" s="23">
        <v>3525</v>
      </c>
      <c r="O8" s="23">
        <v>3373</v>
      </c>
      <c r="P8" s="23">
        <v>3219</v>
      </c>
      <c r="Q8" s="23">
        <v>3365</v>
      </c>
      <c r="R8" s="23">
        <v>2544</v>
      </c>
      <c r="S8" s="23">
        <v>1785</v>
      </c>
      <c r="T8" s="23">
        <v>1128</v>
      </c>
      <c r="U8" s="23">
        <v>560</v>
      </c>
      <c r="V8" s="23">
        <v>223</v>
      </c>
      <c r="W8" s="22"/>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24"/>
    </row>
    <row r="9" spans="1:95" ht="15.75">
      <c r="A9" s="21" t="s">
        <v>27</v>
      </c>
      <c r="B9" s="22">
        <v>243201</v>
      </c>
      <c r="C9" s="22"/>
      <c r="D9" s="23">
        <v>13613</v>
      </c>
      <c r="E9" s="23">
        <v>12633</v>
      </c>
      <c r="F9" s="23">
        <v>10821</v>
      </c>
      <c r="G9" s="23">
        <v>12258</v>
      </c>
      <c r="H9" s="23">
        <v>19792</v>
      </c>
      <c r="I9" s="23">
        <v>22101</v>
      </c>
      <c r="J9" s="23">
        <v>21678</v>
      </c>
      <c r="K9" s="23">
        <v>19368</v>
      </c>
      <c r="L9" s="23">
        <v>16915</v>
      </c>
      <c r="M9" s="23">
        <v>16914</v>
      </c>
      <c r="N9" s="23">
        <v>17259</v>
      </c>
      <c r="O9" s="23">
        <v>15016</v>
      </c>
      <c r="P9" s="23">
        <v>12220</v>
      </c>
      <c r="Q9" s="23">
        <v>11289</v>
      </c>
      <c r="R9" s="23">
        <v>7683</v>
      </c>
      <c r="S9" s="23">
        <v>5812</v>
      </c>
      <c r="T9" s="23">
        <v>4391</v>
      </c>
      <c r="U9" s="23">
        <v>2382</v>
      </c>
      <c r="V9" s="23">
        <v>1056</v>
      </c>
      <c r="W9" s="22"/>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24"/>
    </row>
    <row r="10" spans="1:95" ht="15.75">
      <c r="A10" s="21" t="s">
        <v>6</v>
      </c>
      <c r="B10" s="22">
        <v>26143</v>
      </c>
      <c r="C10" s="22"/>
      <c r="D10" s="23">
        <v>1523</v>
      </c>
      <c r="E10" s="23">
        <v>1517</v>
      </c>
      <c r="F10" s="23">
        <v>1502</v>
      </c>
      <c r="G10" s="23">
        <v>1522</v>
      </c>
      <c r="H10" s="23">
        <v>1593</v>
      </c>
      <c r="I10" s="23">
        <v>1577</v>
      </c>
      <c r="J10" s="23">
        <v>1602</v>
      </c>
      <c r="K10" s="23">
        <v>1526</v>
      </c>
      <c r="L10" s="23">
        <v>1694</v>
      </c>
      <c r="M10" s="23">
        <v>2075</v>
      </c>
      <c r="N10" s="23">
        <v>2166</v>
      </c>
      <c r="O10" s="23">
        <v>1838</v>
      </c>
      <c r="P10" s="23">
        <v>1617</v>
      </c>
      <c r="Q10" s="23">
        <v>1636</v>
      </c>
      <c r="R10" s="23">
        <v>1159</v>
      </c>
      <c r="S10" s="23">
        <v>792</v>
      </c>
      <c r="T10" s="23">
        <v>479</v>
      </c>
      <c r="U10" s="23">
        <v>238</v>
      </c>
      <c r="V10" s="23">
        <v>87</v>
      </c>
      <c r="W10" s="2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24"/>
    </row>
    <row r="11" spans="1:95" ht="15.75">
      <c r="A11" s="21" t="s">
        <v>20</v>
      </c>
      <c r="B11" s="22">
        <v>73728</v>
      </c>
      <c r="C11" s="22"/>
      <c r="D11" s="23">
        <v>3503</v>
      </c>
      <c r="E11" s="23">
        <v>3957</v>
      </c>
      <c r="F11" s="23">
        <v>3844</v>
      </c>
      <c r="G11" s="23">
        <v>3963</v>
      </c>
      <c r="H11" s="23">
        <v>4149</v>
      </c>
      <c r="I11" s="23">
        <v>4084</v>
      </c>
      <c r="J11" s="23">
        <v>3788</v>
      </c>
      <c r="K11" s="23">
        <v>3458</v>
      </c>
      <c r="L11" s="23">
        <v>4027</v>
      </c>
      <c r="M11" s="23">
        <v>5223</v>
      </c>
      <c r="N11" s="23">
        <v>6053</v>
      </c>
      <c r="O11" s="23">
        <v>5578</v>
      </c>
      <c r="P11" s="23">
        <v>5284</v>
      </c>
      <c r="Q11" s="23">
        <v>5571</v>
      </c>
      <c r="R11" s="23">
        <v>4262</v>
      </c>
      <c r="S11" s="23">
        <v>3275</v>
      </c>
      <c r="T11" s="23">
        <v>2211</v>
      </c>
      <c r="U11" s="23">
        <v>1065</v>
      </c>
      <c r="V11" s="23">
        <v>433</v>
      </c>
      <c r="W11" s="2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24"/>
    </row>
    <row r="12" spans="1:95" ht="15.75">
      <c r="A12" s="21" t="s">
        <v>14</v>
      </c>
      <c r="B12" s="22">
        <v>73303</v>
      </c>
      <c r="C12" s="22"/>
      <c r="D12" s="23">
        <v>4046</v>
      </c>
      <c r="E12" s="23">
        <v>4164</v>
      </c>
      <c r="F12" s="23">
        <v>3717</v>
      </c>
      <c r="G12" s="23">
        <v>4057</v>
      </c>
      <c r="H12" s="23">
        <v>6259</v>
      </c>
      <c r="I12" s="23">
        <v>6154</v>
      </c>
      <c r="J12" s="23">
        <v>5545</v>
      </c>
      <c r="K12" s="23">
        <v>4759</v>
      </c>
      <c r="L12" s="23">
        <v>4256</v>
      </c>
      <c r="M12" s="23">
        <v>4844</v>
      </c>
      <c r="N12" s="23">
        <v>5297</v>
      </c>
      <c r="O12" s="23">
        <v>4931</v>
      </c>
      <c r="P12" s="23">
        <v>3956</v>
      </c>
      <c r="Q12" s="23">
        <v>3798</v>
      </c>
      <c r="R12" s="23">
        <v>2699</v>
      </c>
      <c r="S12" s="23">
        <v>2140</v>
      </c>
      <c r="T12" s="23">
        <v>1511</v>
      </c>
      <c r="U12" s="23">
        <v>842</v>
      </c>
      <c r="V12" s="23">
        <v>328</v>
      </c>
      <c r="W12" s="22"/>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24"/>
    </row>
    <row r="13" spans="1:95" ht="15.75">
      <c r="A13" s="21" t="s">
        <v>18</v>
      </c>
      <c r="B13" s="22">
        <v>60503</v>
      </c>
      <c r="C13" s="22"/>
      <c r="D13" s="23">
        <v>3442</v>
      </c>
      <c r="E13" s="23">
        <v>3493</v>
      </c>
      <c r="F13" s="23">
        <v>3266</v>
      </c>
      <c r="G13" s="23">
        <v>3467</v>
      </c>
      <c r="H13" s="23">
        <v>3713</v>
      </c>
      <c r="I13" s="23">
        <v>3829</v>
      </c>
      <c r="J13" s="23">
        <v>3616</v>
      </c>
      <c r="K13" s="23">
        <v>3429</v>
      </c>
      <c r="L13" s="23">
        <v>3877</v>
      </c>
      <c r="M13" s="23">
        <v>4701</v>
      </c>
      <c r="N13" s="23">
        <v>4922</v>
      </c>
      <c r="O13" s="23">
        <v>4352</v>
      </c>
      <c r="P13" s="23">
        <v>3733</v>
      </c>
      <c r="Q13" s="23">
        <v>3752</v>
      </c>
      <c r="R13" s="23">
        <v>2714</v>
      </c>
      <c r="S13" s="23">
        <v>2077</v>
      </c>
      <c r="T13" s="23">
        <v>1277</v>
      </c>
      <c r="U13" s="23">
        <v>607</v>
      </c>
      <c r="V13" s="23">
        <v>236</v>
      </c>
      <c r="W13" s="22"/>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24"/>
    </row>
    <row r="14" spans="1:95" ht="15.75">
      <c r="A14" s="21" t="s">
        <v>5</v>
      </c>
      <c r="B14" s="22">
        <v>54357</v>
      </c>
      <c r="C14" s="22"/>
      <c r="D14" s="23">
        <v>2753</v>
      </c>
      <c r="E14" s="23">
        <v>3083</v>
      </c>
      <c r="F14" s="23">
        <v>3026</v>
      </c>
      <c r="G14" s="23">
        <v>3255</v>
      </c>
      <c r="H14" s="23">
        <v>3390</v>
      </c>
      <c r="I14" s="23">
        <v>3189</v>
      </c>
      <c r="J14" s="23">
        <v>3118</v>
      </c>
      <c r="K14" s="23">
        <v>3143</v>
      </c>
      <c r="L14" s="23">
        <v>3315</v>
      </c>
      <c r="M14" s="23">
        <v>3899</v>
      </c>
      <c r="N14" s="23">
        <v>4423</v>
      </c>
      <c r="O14" s="23">
        <v>4012</v>
      </c>
      <c r="P14" s="23">
        <v>3469</v>
      </c>
      <c r="Q14" s="23">
        <v>3323</v>
      </c>
      <c r="R14" s="23">
        <v>2476</v>
      </c>
      <c r="S14" s="23">
        <v>1994</v>
      </c>
      <c r="T14" s="23">
        <v>1444</v>
      </c>
      <c r="U14" s="23">
        <v>736</v>
      </c>
      <c r="V14" s="23">
        <v>309</v>
      </c>
      <c r="W14" s="22"/>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24"/>
    </row>
    <row r="15" spans="1:95" ht="15.75">
      <c r="A15" s="21" t="s">
        <v>23</v>
      </c>
      <c r="B15" s="22">
        <v>50382</v>
      </c>
      <c r="C15" s="22"/>
      <c r="D15" s="23">
        <v>2908</v>
      </c>
      <c r="E15" s="23">
        <v>3240</v>
      </c>
      <c r="F15" s="23">
        <v>3048</v>
      </c>
      <c r="G15" s="23">
        <v>2881</v>
      </c>
      <c r="H15" s="23">
        <v>2946</v>
      </c>
      <c r="I15" s="23">
        <v>2793</v>
      </c>
      <c r="J15" s="23">
        <v>2680</v>
      </c>
      <c r="K15" s="23">
        <v>2806</v>
      </c>
      <c r="L15" s="23">
        <v>3312</v>
      </c>
      <c r="M15" s="23">
        <v>3823</v>
      </c>
      <c r="N15" s="23">
        <v>4231</v>
      </c>
      <c r="O15" s="23">
        <v>3724</v>
      </c>
      <c r="P15" s="23">
        <v>3093</v>
      </c>
      <c r="Q15" s="23">
        <v>2914</v>
      </c>
      <c r="R15" s="23">
        <v>2305</v>
      </c>
      <c r="S15" s="23">
        <v>1668</v>
      </c>
      <c r="T15" s="23">
        <v>1154</v>
      </c>
      <c r="U15" s="23">
        <v>604</v>
      </c>
      <c r="V15" s="23">
        <v>252</v>
      </c>
      <c r="W15" s="22"/>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24"/>
    </row>
    <row r="16" spans="1:95" ht="15.75">
      <c r="A16" s="21" t="s">
        <v>13</v>
      </c>
      <c r="B16" s="22">
        <v>45932</v>
      </c>
      <c r="C16" s="22"/>
      <c r="D16" s="23">
        <v>2678</v>
      </c>
      <c r="E16" s="23">
        <v>3006</v>
      </c>
      <c r="F16" s="23">
        <v>2958</v>
      </c>
      <c r="G16" s="23">
        <v>3067</v>
      </c>
      <c r="H16" s="23">
        <v>2836</v>
      </c>
      <c r="I16" s="23">
        <v>2539</v>
      </c>
      <c r="J16" s="23">
        <v>2361</v>
      </c>
      <c r="K16" s="23">
        <v>2706</v>
      </c>
      <c r="L16" s="23">
        <v>2955</v>
      </c>
      <c r="M16" s="23">
        <v>3340</v>
      </c>
      <c r="N16" s="23">
        <v>3619</v>
      </c>
      <c r="O16" s="23">
        <v>3334</v>
      </c>
      <c r="P16" s="23">
        <v>2848</v>
      </c>
      <c r="Q16" s="23">
        <v>2479</v>
      </c>
      <c r="R16" s="23">
        <v>1832</v>
      </c>
      <c r="S16" s="23">
        <v>1519</v>
      </c>
      <c r="T16" s="23">
        <v>1067</v>
      </c>
      <c r="U16" s="23">
        <v>542</v>
      </c>
      <c r="V16" s="23">
        <v>246</v>
      </c>
      <c r="W16" s="22"/>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24"/>
    </row>
    <row r="17" spans="1:72" ht="15.75">
      <c r="A17" s="21" t="s">
        <v>24</v>
      </c>
      <c r="B17" s="22">
        <v>78217</v>
      </c>
      <c r="C17" s="21"/>
      <c r="D17" s="23">
        <v>4483</v>
      </c>
      <c r="E17" s="23">
        <v>4761</v>
      </c>
      <c r="F17" s="23">
        <v>4390</v>
      </c>
      <c r="G17" s="23">
        <v>4483</v>
      </c>
      <c r="H17" s="23">
        <v>4637</v>
      </c>
      <c r="I17" s="23">
        <v>4773</v>
      </c>
      <c r="J17" s="23">
        <v>4856</v>
      </c>
      <c r="K17" s="23">
        <v>5037</v>
      </c>
      <c r="L17" s="23">
        <v>5423</v>
      </c>
      <c r="M17" s="23">
        <v>6309</v>
      </c>
      <c r="N17" s="23">
        <v>6352</v>
      </c>
      <c r="O17" s="23">
        <v>5487</v>
      </c>
      <c r="P17" s="23">
        <v>4455</v>
      </c>
      <c r="Q17" s="23">
        <v>4601</v>
      </c>
      <c r="R17" s="23">
        <v>3195</v>
      </c>
      <c r="S17" s="23">
        <v>2350</v>
      </c>
      <c r="T17" s="23">
        <v>1617</v>
      </c>
      <c r="U17" s="23">
        <v>726</v>
      </c>
      <c r="V17" s="23">
        <v>282</v>
      </c>
      <c r="W17" s="21"/>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25"/>
    </row>
    <row r="18" spans="1:72" ht="15.75">
      <c r="A18" s="21" t="s">
        <v>19</v>
      </c>
      <c r="B18" s="22">
        <v>181575</v>
      </c>
      <c r="C18" s="21"/>
      <c r="D18" s="23">
        <v>10123</v>
      </c>
      <c r="E18" s="23">
        <v>11027</v>
      </c>
      <c r="F18" s="23">
        <v>10037</v>
      </c>
      <c r="G18" s="23">
        <v>10593</v>
      </c>
      <c r="H18" s="23">
        <v>11801</v>
      </c>
      <c r="I18" s="23">
        <v>10984</v>
      </c>
      <c r="J18" s="23">
        <v>10971</v>
      </c>
      <c r="K18" s="23">
        <v>10608</v>
      </c>
      <c r="L18" s="23">
        <v>11253</v>
      </c>
      <c r="M18" s="23">
        <v>13481</v>
      </c>
      <c r="N18" s="23">
        <v>14052</v>
      </c>
      <c r="O18" s="23">
        <v>13050</v>
      </c>
      <c r="P18" s="23">
        <v>11151</v>
      </c>
      <c r="Q18" s="23">
        <v>11355</v>
      </c>
      <c r="R18" s="23">
        <v>8438</v>
      </c>
      <c r="S18" s="23">
        <v>5910</v>
      </c>
      <c r="T18" s="23">
        <v>3969</v>
      </c>
      <c r="U18" s="23">
        <v>1958</v>
      </c>
      <c r="V18" s="23">
        <v>814</v>
      </c>
      <c r="W18" s="21"/>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25"/>
    </row>
    <row r="19" spans="1:72" ht="15.75">
      <c r="A19" s="21" t="s">
        <v>9</v>
      </c>
      <c r="B19" s="22">
        <v>310967</v>
      </c>
      <c r="C19" s="21"/>
      <c r="D19" s="23">
        <v>17608</v>
      </c>
      <c r="E19" s="23">
        <v>16810</v>
      </c>
      <c r="F19" s="23">
        <v>14690</v>
      </c>
      <c r="G19" s="23">
        <v>16549</v>
      </c>
      <c r="H19" s="23">
        <v>25505</v>
      </c>
      <c r="I19" s="23">
        <v>28976</v>
      </c>
      <c r="J19" s="23">
        <v>28216</v>
      </c>
      <c r="K19" s="23">
        <v>23972</v>
      </c>
      <c r="L19" s="23">
        <v>20850</v>
      </c>
      <c r="M19" s="23">
        <v>22326</v>
      </c>
      <c r="N19" s="23">
        <v>23994</v>
      </c>
      <c r="O19" s="23">
        <v>20664</v>
      </c>
      <c r="P19" s="23">
        <v>15941</v>
      </c>
      <c r="Q19" s="23">
        <v>12643</v>
      </c>
      <c r="R19" s="23">
        <v>8655</v>
      </c>
      <c r="S19" s="23">
        <v>6352</v>
      </c>
      <c r="T19" s="23">
        <v>4345</v>
      </c>
      <c r="U19" s="23">
        <v>2054</v>
      </c>
      <c r="V19" s="23">
        <v>817</v>
      </c>
      <c r="W19" s="21"/>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25"/>
    </row>
    <row r="20" spans="1:72" ht="15.75">
      <c r="A20" s="21" t="s">
        <v>29</v>
      </c>
      <c r="B20" s="22">
        <v>114458</v>
      </c>
      <c r="C20" s="21"/>
      <c r="D20" s="23">
        <v>5976</v>
      </c>
      <c r="E20" s="23">
        <v>6541</v>
      </c>
      <c r="F20" s="23">
        <v>6126</v>
      </c>
      <c r="G20" s="23">
        <v>6564</v>
      </c>
      <c r="H20" s="23">
        <v>6282</v>
      </c>
      <c r="I20" s="23">
        <v>6461</v>
      </c>
      <c r="J20" s="23">
        <v>6478</v>
      </c>
      <c r="K20" s="23">
        <v>6414</v>
      </c>
      <c r="L20" s="23">
        <v>6794</v>
      </c>
      <c r="M20" s="23">
        <v>8329</v>
      </c>
      <c r="N20" s="23">
        <v>9340</v>
      </c>
      <c r="O20" s="23">
        <v>8802</v>
      </c>
      <c r="P20" s="23">
        <v>8152</v>
      </c>
      <c r="Q20" s="23">
        <v>7884</v>
      </c>
      <c r="R20" s="23">
        <v>5810</v>
      </c>
      <c r="S20" s="23">
        <v>3886</v>
      </c>
      <c r="T20" s="23">
        <v>2690</v>
      </c>
      <c r="U20" s="23">
        <v>1391</v>
      </c>
      <c r="V20" s="23">
        <v>538</v>
      </c>
      <c r="W20" s="21"/>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25"/>
    </row>
    <row r="21" spans="1:72" ht="15.75">
      <c r="A21" s="21" t="s">
        <v>10</v>
      </c>
      <c r="B21" s="22">
        <v>39401</v>
      </c>
      <c r="C21" s="21"/>
      <c r="D21" s="23">
        <v>1957</v>
      </c>
      <c r="E21" s="23">
        <v>2188</v>
      </c>
      <c r="F21" s="23">
        <v>2091</v>
      </c>
      <c r="G21" s="23">
        <v>2296</v>
      </c>
      <c r="H21" s="23">
        <v>2411</v>
      </c>
      <c r="I21" s="23">
        <v>2543</v>
      </c>
      <c r="J21" s="23">
        <v>2420</v>
      </c>
      <c r="K21" s="23">
        <v>2327</v>
      </c>
      <c r="L21" s="23">
        <v>2422</v>
      </c>
      <c r="M21" s="23">
        <v>2951</v>
      </c>
      <c r="N21" s="23">
        <v>3518</v>
      </c>
      <c r="O21" s="23">
        <v>3057</v>
      </c>
      <c r="P21" s="23">
        <v>2489</v>
      </c>
      <c r="Q21" s="23">
        <v>2322</v>
      </c>
      <c r="R21" s="23">
        <v>1758</v>
      </c>
      <c r="S21" s="23">
        <v>1238</v>
      </c>
      <c r="T21" s="23">
        <v>831</v>
      </c>
      <c r="U21" s="23">
        <v>404</v>
      </c>
      <c r="V21" s="23">
        <v>178</v>
      </c>
      <c r="W21" s="21"/>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25"/>
    </row>
    <row r="22" spans="1:72" ht="15.75">
      <c r="A22" s="21" t="s">
        <v>15</v>
      </c>
      <c r="B22" s="22">
        <v>43352</v>
      </c>
      <c r="C22" s="21"/>
      <c r="D22" s="23">
        <v>2832</v>
      </c>
      <c r="E22" s="23">
        <v>2716</v>
      </c>
      <c r="F22" s="23">
        <v>2535</v>
      </c>
      <c r="G22" s="23">
        <v>2458</v>
      </c>
      <c r="H22" s="23">
        <v>2542</v>
      </c>
      <c r="I22" s="23">
        <v>2663</v>
      </c>
      <c r="J22" s="23">
        <v>2750</v>
      </c>
      <c r="K22" s="23">
        <v>2654</v>
      </c>
      <c r="L22" s="23">
        <v>2713</v>
      </c>
      <c r="M22" s="23">
        <v>3265</v>
      </c>
      <c r="N22" s="23">
        <v>3309</v>
      </c>
      <c r="O22" s="23">
        <v>3019</v>
      </c>
      <c r="P22" s="23">
        <v>2603</v>
      </c>
      <c r="Q22" s="23">
        <v>2600</v>
      </c>
      <c r="R22" s="23">
        <v>1921</v>
      </c>
      <c r="S22" s="23">
        <v>1339</v>
      </c>
      <c r="T22" s="23">
        <v>840</v>
      </c>
      <c r="U22" s="23">
        <v>445</v>
      </c>
      <c r="V22" s="23">
        <v>148</v>
      </c>
      <c r="W22" s="21"/>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25"/>
    </row>
    <row r="23" spans="1:72" ht="15.75">
      <c r="A23" s="21" t="s">
        <v>34</v>
      </c>
      <c r="B23" s="22">
        <v>44844</v>
      </c>
      <c r="C23" s="21"/>
      <c r="D23" s="23">
        <v>2504</v>
      </c>
      <c r="E23" s="23">
        <v>2763</v>
      </c>
      <c r="F23" s="23">
        <v>2436</v>
      </c>
      <c r="G23" s="23">
        <v>2778</v>
      </c>
      <c r="H23" s="23">
        <v>2667</v>
      </c>
      <c r="I23" s="23">
        <v>2588</v>
      </c>
      <c r="J23" s="23">
        <v>2410</v>
      </c>
      <c r="K23" s="23">
        <v>2321</v>
      </c>
      <c r="L23" s="23">
        <v>2655</v>
      </c>
      <c r="M23" s="23">
        <v>3350</v>
      </c>
      <c r="N23" s="23">
        <v>3580</v>
      </c>
      <c r="O23" s="23">
        <v>3286</v>
      </c>
      <c r="P23" s="23">
        <v>2956</v>
      </c>
      <c r="Q23" s="23">
        <v>2908</v>
      </c>
      <c r="R23" s="23">
        <v>2175</v>
      </c>
      <c r="S23" s="23">
        <v>1637</v>
      </c>
      <c r="T23" s="23">
        <v>1045</v>
      </c>
      <c r="U23" s="23">
        <v>565</v>
      </c>
      <c r="V23" s="23">
        <v>220</v>
      </c>
      <c r="W23" s="21"/>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25"/>
    </row>
    <row r="24" spans="1:72" ht="15.75">
      <c r="A24" s="21" t="s">
        <v>32</v>
      </c>
      <c r="B24" s="22">
        <v>13078</v>
      </c>
      <c r="C24" s="21"/>
      <c r="D24" s="23">
        <v>638</v>
      </c>
      <c r="E24" s="23">
        <v>732</v>
      </c>
      <c r="F24" s="23">
        <v>659</v>
      </c>
      <c r="G24" s="23">
        <v>665</v>
      </c>
      <c r="H24" s="23">
        <v>690</v>
      </c>
      <c r="I24" s="23">
        <v>659</v>
      </c>
      <c r="J24" s="23">
        <v>598</v>
      </c>
      <c r="K24" s="23">
        <v>657</v>
      </c>
      <c r="L24" s="23">
        <v>802</v>
      </c>
      <c r="M24" s="23">
        <v>1046</v>
      </c>
      <c r="N24" s="23">
        <v>1059</v>
      </c>
      <c r="O24" s="23">
        <v>1026</v>
      </c>
      <c r="P24" s="23">
        <v>966</v>
      </c>
      <c r="Q24" s="23">
        <v>1032</v>
      </c>
      <c r="R24" s="23">
        <v>715</v>
      </c>
      <c r="S24" s="23">
        <v>538</v>
      </c>
      <c r="T24" s="23">
        <v>350</v>
      </c>
      <c r="U24" s="23">
        <v>185</v>
      </c>
      <c r="V24" s="23">
        <v>61</v>
      </c>
      <c r="W24" s="21"/>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25"/>
    </row>
    <row r="25" spans="1:72" ht="15.75">
      <c r="A25" s="21" t="s">
        <v>8</v>
      </c>
      <c r="B25" s="22">
        <v>67764</v>
      </c>
      <c r="C25" s="21"/>
      <c r="D25" s="23">
        <v>3536</v>
      </c>
      <c r="E25" s="23">
        <v>3879</v>
      </c>
      <c r="F25" s="23">
        <v>3774</v>
      </c>
      <c r="G25" s="23">
        <v>3935</v>
      </c>
      <c r="H25" s="23">
        <v>4133</v>
      </c>
      <c r="I25" s="23">
        <v>4101</v>
      </c>
      <c r="J25" s="23">
        <v>3861</v>
      </c>
      <c r="K25" s="23">
        <v>3756</v>
      </c>
      <c r="L25" s="23">
        <v>4144</v>
      </c>
      <c r="M25" s="23">
        <v>5038</v>
      </c>
      <c r="N25" s="23">
        <v>5494</v>
      </c>
      <c r="O25" s="23">
        <v>4933</v>
      </c>
      <c r="P25" s="23">
        <v>4400</v>
      </c>
      <c r="Q25" s="23">
        <v>4438</v>
      </c>
      <c r="R25" s="23">
        <v>3333</v>
      </c>
      <c r="S25" s="23">
        <v>2412</v>
      </c>
      <c r="T25" s="23">
        <v>1584</v>
      </c>
      <c r="U25" s="23">
        <v>743</v>
      </c>
      <c r="V25" s="23">
        <v>270</v>
      </c>
      <c r="W25" s="21"/>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25"/>
    </row>
    <row r="26" spans="1:72" ht="15.75">
      <c r="A26" s="21" t="s">
        <v>12</v>
      </c>
      <c r="B26" s="22">
        <v>169682</v>
      </c>
      <c r="C26" s="21"/>
      <c r="D26" s="23">
        <v>9784</v>
      </c>
      <c r="E26" s="23">
        <v>10480</v>
      </c>
      <c r="F26" s="23">
        <v>10123</v>
      </c>
      <c r="G26" s="23">
        <v>10507</v>
      </c>
      <c r="H26" s="23">
        <v>10681</v>
      </c>
      <c r="I26" s="23">
        <v>10814</v>
      </c>
      <c r="J26" s="23">
        <v>11106</v>
      </c>
      <c r="K26" s="23">
        <v>11150</v>
      </c>
      <c r="L26" s="23">
        <v>11676</v>
      </c>
      <c r="M26" s="23">
        <v>13636</v>
      </c>
      <c r="N26" s="23">
        <v>13876</v>
      </c>
      <c r="O26" s="23">
        <v>11753</v>
      </c>
      <c r="P26" s="23">
        <v>9715</v>
      </c>
      <c r="Q26" s="23">
        <v>8969</v>
      </c>
      <c r="R26" s="23">
        <v>6232</v>
      </c>
      <c r="S26" s="23">
        <v>4591</v>
      </c>
      <c r="T26" s="23">
        <v>2870</v>
      </c>
      <c r="U26" s="23">
        <v>1275</v>
      </c>
      <c r="V26" s="23">
        <v>444</v>
      </c>
      <c r="W26" s="21"/>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25"/>
    </row>
    <row r="27" spans="1:72" ht="15.75">
      <c r="A27" s="21" t="s">
        <v>35</v>
      </c>
      <c r="B27" s="22">
        <v>10361</v>
      </c>
      <c r="C27" s="21"/>
      <c r="D27" s="23">
        <v>531</v>
      </c>
      <c r="E27" s="23">
        <v>568</v>
      </c>
      <c r="F27" s="23">
        <v>531</v>
      </c>
      <c r="G27" s="23">
        <v>555</v>
      </c>
      <c r="H27" s="23">
        <v>556</v>
      </c>
      <c r="I27" s="23">
        <v>576</v>
      </c>
      <c r="J27" s="23">
        <v>509</v>
      </c>
      <c r="K27" s="23">
        <v>518</v>
      </c>
      <c r="L27" s="23">
        <v>587</v>
      </c>
      <c r="M27" s="23">
        <v>768</v>
      </c>
      <c r="N27" s="23">
        <v>881</v>
      </c>
      <c r="O27" s="23">
        <v>826</v>
      </c>
      <c r="P27" s="23">
        <v>760</v>
      </c>
      <c r="Q27" s="23">
        <v>732</v>
      </c>
      <c r="R27" s="23">
        <v>577</v>
      </c>
      <c r="S27" s="23">
        <v>443</v>
      </c>
      <c r="T27" s="23">
        <v>255</v>
      </c>
      <c r="U27" s="23">
        <v>133</v>
      </c>
      <c r="V27" s="23">
        <v>55</v>
      </c>
      <c r="W27" s="21"/>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25"/>
    </row>
    <row r="28" spans="1:72" ht="15.75">
      <c r="A28" s="21" t="s">
        <v>30</v>
      </c>
      <c r="B28" s="22">
        <v>72854</v>
      </c>
      <c r="C28" s="21"/>
      <c r="D28" s="23">
        <v>3708</v>
      </c>
      <c r="E28" s="23">
        <v>4088</v>
      </c>
      <c r="F28" s="23">
        <v>3976</v>
      </c>
      <c r="G28" s="23">
        <v>4317</v>
      </c>
      <c r="H28" s="23">
        <v>3983</v>
      </c>
      <c r="I28" s="23">
        <v>3956</v>
      </c>
      <c r="J28" s="23">
        <v>4046</v>
      </c>
      <c r="K28" s="23">
        <v>4083</v>
      </c>
      <c r="L28" s="23">
        <v>4310</v>
      </c>
      <c r="M28" s="23">
        <v>5215</v>
      </c>
      <c r="N28" s="23">
        <v>5898</v>
      </c>
      <c r="O28" s="23">
        <v>5336</v>
      </c>
      <c r="P28" s="23">
        <v>4902</v>
      </c>
      <c r="Q28" s="23">
        <v>4944</v>
      </c>
      <c r="R28" s="23">
        <v>3712</v>
      </c>
      <c r="S28" s="23">
        <v>2808</v>
      </c>
      <c r="T28" s="23">
        <v>2037</v>
      </c>
      <c r="U28" s="23">
        <v>1097</v>
      </c>
      <c r="V28" s="23">
        <v>438</v>
      </c>
      <c r="W28" s="21"/>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25"/>
    </row>
    <row r="29" spans="1:72" ht="15.75">
      <c r="A29" s="21" t="s">
        <v>16</v>
      </c>
      <c r="B29" s="22">
        <v>86413</v>
      </c>
      <c r="C29" s="21"/>
      <c r="D29" s="23">
        <v>4759</v>
      </c>
      <c r="E29" s="23">
        <v>4817</v>
      </c>
      <c r="F29" s="23">
        <v>4607</v>
      </c>
      <c r="G29" s="23">
        <v>4986</v>
      </c>
      <c r="H29" s="23">
        <v>5360</v>
      </c>
      <c r="I29" s="23">
        <v>5771</v>
      </c>
      <c r="J29" s="23">
        <v>5680</v>
      </c>
      <c r="K29" s="23">
        <v>5354</v>
      </c>
      <c r="L29" s="23">
        <v>5497</v>
      </c>
      <c r="M29" s="23">
        <v>6625</v>
      </c>
      <c r="N29" s="23">
        <v>7220</v>
      </c>
      <c r="O29" s="23">
        <v>6514</v>
      </c>
      <c r="P29" s="23">
        <v>5149</v>
      </c>
      <c r="Q29" s="23">
        <v>4896</v>
      </c>
      <c r="R29" s="23">
        <v>3597</v>
      </c>
      <c r="S29" s="23">
        <v>2661</v>
      </c>
      <c r="T29" s="23">
        <v>1712</v>
      </c>
      <c r="U29" s="23">
        <v>892</v>
      </c>
      <c r="V29" s="23">
        <v>316</v>
      </c>
      <c r="W29" s="21"/>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25"/>
    </row>
    <row r="30" spans="1:72" ht="15.75">
      <c r="A30" s="21" t="s">
        <v>26</v>
      </c>
      <c r="B30" s="22">
        <v>55665</v>
      </c>
      <c r="C30" s="21"/>
      <c r="D30" s="23">
        <v>2667</v>
      </c>
      <c r="E30" s="23">
        <v>3057</v>
      </c>
      <c r="F30" s="23">
        <v>3132</v>
      </c>
      <c r="G30" s="23">
        <v>3073</v>
      </c>
      <c r="H30" s="23">
        <v>2987</v>
      </c>
      <c r="I30" s="23">
        <v>2823</v>
      </c>
      <c r="J30" s="23">
        <v>2683</v>
      </c>
      <c r="K30" s="23">
        <v>2738</v>
      </c>
      <c r="L30" s="23">
        <v>3211</v>
      </c>
      <c r="M30" s="23">
        <v>4184</v>
      </c>
      <c r="N30" s="23">
        <v>4573</v>
      </c>
      <c r="O30" s="23">
        <v>4208</v>
      </c>
      <c r="P30" s="23">
        <v>3962</v>
      </c>
      <c r="Q30" s="23">
        <v>4209</v>
      </c>
      <c r="R30" s="23">
        <v>3133</v>
      </c>
      <c r="S30" s="23">
        <v>2296</v>
      </c>
      <c r="T30" s="23">
        <v>1526</v>
      </c>
      <c r="U30" s="23">
        <v>871</v>
      </c>
      <c r="V30" s="23">
        <v>332</v>
      </c>
      <c r="W30" s="21"/>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25"/>
    </row>
    <row r="31" spans="1:72" ht="15.75">
      <c r="A31" s="21" t="s">
        <v>31</v>
      </c>
      <c r="B31" s="22">
        <v>11510</v>
      </c>
      <c r="C31" s="21"/>
      <c r="D31" s="23">
        <v>650</v>
      </c>
      <c r="E31" s="23">
        <v>708</v>
      </c>
      <c r="F31" s="23">
        <v>667</v>
      </c>
      <c r="G31" s="23">
        <v>650</v>
      </c>
      <c r="H31" s="23">
        <v>709</v>
      </c>
      <c r="I31" s="23">
        <v>714</v>
      </c>
      <c r="J31" s="23">
        <v>626</v>
      </c>
      <c r="K31" s="23">
        <v>674</v>
      </c>
      <c r="L31" s="23">
        <v>719</v>
      </c>
      <c r="M31" s="23">
        <v>820</v>
      </c>
      <c r="N31" s="23">
        <v>916</v>
      </c>
      <c r="O31" s="23">
        <v>807</v>
      </c>
      <c r="P31" s="23">
        <v>750</v>
      </c>
      <c r="Q31" s="23">
        <v>776</v>
      </c>
      <c r="R31" s="23">
        <v>542</v>
      </c>
      <c r="S31" s="23">
        <v>392</v>
      </c>
      <c r="T31" s="23">
        <v>224</v>
      </c>
      <c r="U31" s="23">
        <v>117</v>
      </c>
      <c r="V31" s="23">
        <v>49</v>
      </c>
      <c r="W31" s="21"/>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25"/>
    </row>
    <row r="32" spans="1:72" ht="15.75">
      <c r="A32" s="21" t="s">
        <v>11</v>
      </c>
      <c r="B32" s="22">
        <v>55586</v>
      </c>
      <c r="C32" s="21"/>
      <c r="D32" s="23">
        <v>2660</v>
      </c>
      <c r="E32" s="23">
        <v>3014</v>
      </c>
      <c r="F32" s="23">
        <v>2808</v>
      </c>
      <c r="G32" s="23">
        <v>3087</v>
      </c>
      <c r="H32" s="23">
        <v>3122</v>
      </c>
      <c r="I32" s="23">
        <v>3147</v>
      </c>
      <c r="J32" s="23">
        <v>3064</v>
      </c>
      <c r="K32" s="23">
        <v>2965</v>
      </c>
      <c r="L32" s="23">
        <v>3270</v>
      </c>
      <c r="M32" s="23">
        <v>3964</v>
      </c>
      <c r="N32" s="23">
        <v>4432</v>
      </c>
      <c r="O32" s="23">
        <v>4225</v>
      </c>
      <c r="P32" s="23">
        <v>3910</v>
      </c>
      <c r="Q32" s="23">
        <v>3928</v>
      </c>
      <c r="R32" s="23">
        <v>3087</v>
      </c>
      <c r="S32" s="23">
        <v>2258</v>
      </c>
      <c r="T32" s="23">
        <v>1533</v>
      </c>
      <c r="U32" s="23">
        <v>784</v>
      </c>
      <c r="V32" s="23">
        <v>328</v>
      </c>
      <c r="W32" s="21"/>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25"/>
    </row>
    <row r="33" spans="1:95" ht="15.75">
      <c r="A33" s="21" t="s">
        <v>7</v>
      </c>
      <c r="B33" s="22">
        <v>159475</v>
      </c>
      <c r="C33" s="21"/>
      <c r="D33" s="23">
        <v>8869</v>
      </c>
      <c r="E33" s="23">
        <v>9251</v>
      </c>
      <c r="F33" s="23">
        <v>8733</v>
      </c>
      <c r="G33" s="23">
        <v>9148</v>
      </c>
      <c r="H33" s="23">
        <v>9570</v>
      </c>
      <c r="I33" s="23">
        <v>9717</v>
      </c>
      <c r="J33" s="23">
        <v>9948</v>
      </c>
      <c r="K33" s="23">
        <v>10048</v>
      </c>
      <c r="L33" s="23">
        <v>10453</v>
      </c>
      <c r="M33" s="23">
        <v>12621</v>
      </c>
      <c r="N33" s="23">
        <v>13001</v>
      </c>
      <c r="O33" s="23">
        <v>11970</v>
      </c>
      <c r="P33" s="23">
        <v>10172</v>
      </c>
      <c r="Q33" s="23">
        <v>9125</v>
      </c>
      <c r="R33" s="23">
        <v>6710</v>
      </c>
      <c r="S33" s="23">
        <v>4827</v>
      </c>
      <c r="T33" s="23">
        <v>3195</v>
      </c>
      <c r="U33" s="23">
        <v>1556</v>
      </c>
      <c r="V33" s="23">
        <v>561</v>
      </c>
      <c r="W33" s="21"/>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25"/>
    </row>
    <row r="34" spans="1:95" ht="15.75">
      <c r="A34" s="21" t="s">
        <v>28</v>
      </c>
      <c r="B34" s="22">
        <v>45056</v>
      </c>
      <c r="C34" s="21"/>
      <c r="D34" s="23">
        <v>2257</v>
      </c>
      <c r="E34" s="23">
        <v>2503</v>
      </c>
      <c r="F34" s="23">
        <v>2631</v>
      </c>
      <c r="G34" s="23">
        <v>2959</v>
      </c>
      <c r="H34" s="23">
        <v>3783</v>
      </c>
      <c r="I34" s="23">
        <v>2876</v>
      </c>
      <c r="J34" s="23">
        <v>2348</v>
      </c>
      <c r="K34" s="23">
        <v>2456</v>
      </c>
      <c r="L34" s="23">
        <v>2731</v>
      </c>
      <c r="M34" s="23">
        <v>3329</v>
      </c>
      <c r="N34" s="23">
        <v>3566</v>
      </c>
      <c r="O34" s="23">
        <v>3205</v>
      </c>
      <c r="P34" s="23">
        <v>2672</v>
      </c>
      <c r="Q34" s="23">
        <v>2660</v>
      </c>
      <c r="R34" s="23">
        <v>1936</v>
      </c>
      <c r="S34" s="23">
        <v>1445</v>
      </c>
      <c r="T34" s="23">
        <v>1010</v>
      </c>
      <c r="U34" s="23">
        <v>505</v>
      </c>
      <c r="V34" s="23">
        <v>184</v>
      </c>
      <c r="W34" s="21"/>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25"/>
    </row>
    <row r="35" spans="1:95" ht="15.75">
      <c r="A35" s="21" t="s">
        <v>4</v>
      </c>
      <c r="B35" s="22">
        <v>45317</v>
      </c>
      <c r="C35" s="21"/>
      <c r="D35" s="23">
        <v>2487</v>
      </c>
      <c r="E35" s="23">
        <v>2679</v>
      </c>
      <c r="F35" s="23">
        <v>2450</v>
      </c>
      <c r="G35" s="23">
        <v>2523</v>
      </c>
      <c r="H35" s="23">
        <v>2967</v>
      </c>
      <c r="I35" s="23">
        <v>3094</v>
      </c>
      <c r="J35" s="23">
        <v>2997</v>
      </c>
      <c r="K35" s="23">
        <v>2800</v>
      </c>
      <c r="L35" s="23">
        <v>2801</v>
      </c>
      <c r="M35" s="23">
        <v>3423</v>
      </c>
      <c r="N35" s="23">
        <v>3823</v>
      </c>
      <c r="O35" s="23">
        <v>3428</v>
      </c>
      <c r="P35" s="23">
        <v>2872</v>
      </c>
      <c r="Q35" s="23">
        <v>2502</v>
      </c>
      <c r="R35" s="23">
        <v>1864</v>
      </c>
      <c r="S35" s="23">
        <v>1224</v>
      </c>
      <c r="T35" s="23">
        <v>851</v>
      </c>
      <c r="U35" s="23">
        <v>384</v>
      </c>
      <c r="V35" s="23">
        <v>148</v>
      </c>
      <c r="W35" s="2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25"/>
    </row>
    <row r="36" spans="1:95" ht="15.75">
      <c r="A36" s="21" t="s">
        <v>17</v>
      </c>
      <c r="B36" s="22">
        <v>89787</v>
      </c>
      <c r="C36" s="21"/>
      <c r="D36" s="23">
        <v>5452</v>
      </c>
      <c r="E36" s="23">
        <v>5952</v>
      </c>
      <c r="F36" s="23">
        <v>5387</v>
      </c>
      <c r="G36" s="23">
        <v>5361</v>
      </c>
      <c r="H36" s="23">
        <v>5472</v>
      </c>
      <c r="I36" s="23">
        <v>5707</v>
      </c>
      <c r="J36" s="23">
        <v>5824</v>
      </c>
      <c r="K36" s="23">
        <v>5940</v>
      </c>
      <c r="L36" s="23">
        <v>6397</v>
      </c>
      <c r="M36" s="23">
        <v>7373</v>
      </c>
      <c r="N36" s="23">
        <v>7260</v>
      </c>
      <c r="O36" s="23">
        <v>6138</v>
      </c>
      <c r="P36" s="23">
        <v>4824</v>
      </c>
      <c r="Q36" s="23">
        <v>4685</v>
      </c>
      <c r="R36" s="23">
        <v>3323</v>
      </c>
      <c r="S36" s="23">
        <v>2404</v>
      </c>
      <c r="T36" s="23">
        <v>1424</v>
      </c>
      <c r="U36" s="23">
        <v>642</v>
      </c>
      <c r="V36" s="23">
        <v>222</v>
      </c>
      <c r="W36" s="21"/>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25"/>
    </row>
    <row r="37" spans="1:95" ht="15.75">
      <c r="A37" s="26"/>
      <c r="B37" s="27"/>
      <c r="C37" s="27"/>
      <c r="D37" s="27"/>
      <c r="E37" s="27"/>
      <c r="F37" s="27"/>
      <c r="G37" s="27"/>
      <c r="H37" s="27"/>
      <c r="I37" s="27"/>
      <c r="J37" s="27"/>
      <c r="K37" s="27"/>
      <c r="L37" s="27"/>
      <c r="M37" s="27"/>
      <c r="N37" s="27"/>
      <c r="O37" s="27"/>
      <c r="P37" s="27"/>
      <c r="Q37" s="27"/>
      <c r="R37" s="27"/>
      <c r="S37" s="27"/>
      <c r="T37" s="27"/>
      <c r="U37" s="27"/>
      <c r="V37" s="27"/>
      <c r="W37" s="27"/>
      <c r="X37" s="28"/>
      <c r="Y37" s="24"/>
      <c r="Z37" s="24"/>
      <c r="AA37" s="24"/>
      <c r="AB37" s="24"/>
      <c r="AC37" s="24"/>
      <c r="AD37" s="24"/>
      <c r="AE37" s="24"/>
      <c r="AF37" s="24"/>
      <c r="AG37" s="24"/>
      <c r="AH37" s="24"/>
      <c r="AI37" s="24"/>
      <c r="AJ37" s="24"/>
      <c r="AK37" s="24"/>
      <c r="AL37" s="24"/>
      <c r="AM37" s="24"/>
      <c r="AN37" s="24"/>
      <c r="AO37" s="24"/>
      <c r="AP37" s="24"/>
      <c r="AQ37" s="24"/>
      <c r="AR37" s="24"/>
      <c r="AS37" s="24"/>
      <c r="AT37" s="24"/>
      <c r="AU37" s="28"/>
      <c r="AV37" s="28"/>
      <c r="AW37" s="24"/>
      <c r="AX37" s="24"/>
      <c r="AY37" s="24"/>
      <c r="AZ37" s="24"/>
      <c r="BA37" s="24"/>
      <c r="BB37" s="24"/>
      <c r="BC37" s="24"/>
      <c r="BD37" s="24"/>
      <c r="BE37" s="24"/>
      <c r="BF37" s="24"/>
      <c r="BG37" s="24"/>
      <c r="BH37" s="24"/>
      <c r="BI37" s="24"/>
      <c r="BJ37" s="24"/>
      <c r="BK37" s="24"/>
      <c r="BL37" s="24"/>
      <c r="BM37" s="24"/>
      <c r="BN37" s="24"/>
      <c r="BO37" s="24"/>
      <c r="BP37" s="24"/>
      <c r="BQ37" s="24"/>
      <c r="BR37" s="24"/>
      <c r="BS37" s="28"/>
      <c r="BT37" s="24"/>
    </row>
    <row r="38" spans="1:95">
      <c r="A38" s="29"/>
      <c r="B38" s="30"/>
      <c r="C38" s="30"/>
      <c r="D38" s="30"/>
      <c r="E38" s="30"/>
      <c r="F38" s="30"/>
      <c r="G38" s="30"/>
      <c r="H38" s="30"/>
      <c r="I38" s="30"/>
      <c r="J38" s="30"/>
      <c r="K38" s="30"/>
      <c r="L38" s="30"/>
      <c r="M38" s="30"/>
      <c r="N38" s="30"/>
      <c r="O38" s="30"/>
      <c r="P38" s="30"/>
      <c r="Q38" s="30"/>
      <c r="R38" s="30"/>
      <c r="S38" s="30"/>
      <c r="T38" s="30"/>
      <c r="U38" s="30"/>
      <c r="V38" s="30"/>
      <c r="W38" s="22"/>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row>
    <row r="39" spans="1:95">
      <c r="A39" s="12" t="s">
        <v>2</v>
      </c>
      <c r="B39" s="13"/>
      <c r="C39" s="13"/>
      <c r="D39" s="80" t="s">
        <v>53</v>
      </c>
      <c r="E39" s="80"/>
      <c r="F39" s="80"/>
      <c r="G39" s="80"/>
      <c r="H39" s="80"/>
      <c r="I39" s="80"/>
      <c r="J39" s="80"/>
      <c r="K39" s="80"/>
      <c r="L39" s="80"/>
      <c r="M39" s="80"/>
      <c r="N39" s="80"/>
      <c r="O39" s="80"/>
      <c r="P39" s="80"/>
      <c r="Q39" s="80"/>
      <c r="R39" s="80"/>
      <c r="S39" s="80"/>
      <c r="T39" s="80"/>
      <c r="U39" s="80"/>
      <c r="V39" s="80"/>
      <c r="W39" s="31"/>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row>
    <row r="40" spans="1:95" ht="15.75">
      <c r="A40" s="16" t="s">
        <v>54</v>
      </c>
      <c r="B40" s="17" t="s">
        <v>55</v>
      </c>
      <c r="C40" s="17"/>
      <c r="D40" s="18" t="s">
        <v>56</v>
      </c>
      <c r="E40" s="18" t="s">
        <v>57</v>
      </c>
      <c r="F40" s="18" t="s">
        <v>58</v>
      </c>
      <c r="G40" s="18" t="s">
        <v>59</v>
      </c>
      <c r="H40" s="18" t="s">
        <v>60</v>
      </c>
      <c r="I40" s="18" t="s">
        <v>61</v>
      </c>
      <c r="J40" s="18" t="s">
        <v>62</v>
      </c>
      <c r="K40" s="18" t="s">
        <v>63</v>
      </c>
      <c r="L40" s="18" t="s">
        <v>64</v>
      </c>
      <c r="M40" s="18" t="s">
        <v>65</v>
      </c>
      <c r="N40" s="18" t="s">
        <v>66</v>
      </c>
      <c r="O40" s="18" t="s">
        <v>67</v>
      </c>
      <c r="P40" s="18" t="s">
        <v>68</v>
      </c>
      <c r="Q40" s="18" t="s">
        <v>69</v>
      </c>
      <c r="R40" s="18" t="s">
        <v>70</v>
      </c>
      <c r="S40" s="18" t="s">
        <v>71</v>
      </c>
      <c r="T40" s="18" t="s">
        <v>72</v>
      </c>
      <c r="U40" s="18" t="s">
        <v>73</v>
      </c>
      <c r="V40" s="18" t="s">
        <v>74</v>
      </c>
      <c r="W40" s="19"/>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row>
    <row r="41" spans="1:95" ht="15.75">
      <c r="A41" s="21" t="s">
        <v>33</v>
      </c>
      <c r="B41" s="22">
        <v>113255</v>
      </c>
      <c r="C41" s="22"/>
      <c r="D41" s="23">
        <v>5746</v>
      </c>
      <c r="E41" s="23">
        <v>5411</v>
      </c>
      <c r="F41" s="23">
        <v>4424</v>
      </c>
      <c r="G41" s="23">
        <v>5739</v>
      </c>
      <c r="H41" s="23">
        <v>11043</v>
      </c>
      <c r="I41" s="23">
        <v>10917</v>
      </c>
      <c r="J41" s="23">
        <v>9405</v>
      </c>
      <c r="K41" s="23">
        <v>7462</v>
      </c>
      <c r="L41" s="23">
        <v>6668</v>
      </c>
      <c r="M41" s="23">
        <v>6970</v>
      </c>
      <c r="N41" s="23">
        <v>7412</v>
      </c>
      <c r="O41" s="23">
        <v>6932</v>
      </c>
      <c r="P41" s="23">
        <v>5820</v>
      </c>
      <c r="Q41" s="23">
        <v>5578</v>
      </c>
      <c r="R41" s="23">
        <v>4047</v>
      </c>
      <c r="S41" s="23">
        <v>3651</v>
      </c>
      <c r="T41" s="23">
        <v>3005</v>
      </c>
      <c r="U41" s="23">
        <v>1970</v>
      </c>
      <c r="V41" s="23">
        <v>1055</v>
      </c>
      <c r="W41" s="22"/>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24"/>
      <c r="BU41" s="15"/>
      <c r="BV41" s="15"/>
      <c r="BW41" s="15"/>
      <c r="BX41" s="15"/>
      <c r="BY41" s="15"/>
      <c r="BZ41" s="15"/>
      <c r="CA41" s="15"/>
      <c r="CB41" s="15"/>
      <c r="CC41" s="15"/>
      <c r="CD41" s="15"/>
      <c r="CE41" s="15"/>
      <c r="CF41" s="15"/>
      <c r="CG41" s="15"/>
      <c r="CH41" s="15"/>
      <c r="CI41" s="15"/>
      <c r="CJ41" s="15"/>
      <c r="CK41" s="15"/>
      <c r="CL41" s="15"/>
      <c r="CM41" s="15"/>
      <c r="CN41" s="15"/>
      <c r="CO41" s="15"/>
      <c r="CP41" s="15"/>
      <c r="CQ41" s="15"/>
    </row>
    <row r="42" spans="1:95" ht="15.75">
      <c r="A42" s="21" t="s">
        <v>25</v>
      </c>
      <c r="B42" s="22">
        <v>131584</v>
      </c>
      <c r="C42" s="22"/>
      <c r="D42" s="23">
        <v>7344</v>
      </c>
      <c r="E42" s="23">
        <v>7662</v>
      </c>
      <c r="F42" s="23">
        <v>7095</v>
      </c>
      <c r="G42" s="23">
        <v>6816</v>
      </c>
      <c r="H42" s="23">
        <v>6630</v>
      </c>
      <c r="I42" s="23">
        <v>7112</v>
      </c>
      <c r="J42" s="23">
        <v>8185</v>
      </c>
      <c r="K42" s="23">
        <v>8549</v>
      </c>
      <c r="L42" s="23">
        <v>9025</v>
      </c>
      <c r="M42" s="23">
        <v>10342</v>
      </c>
      <c r="N42" s="23">
        <v>10291</v>
      </c>
      <c r="O42" s="23">
        <v>9208</v>
      </c>
      <c r="P42" s="23">
        <v>8349</v>
      </c>
      <c r="Q42" s="23">
        <v>7982</v>
      </c>
      <c r="R42" s="23">
        <v>5856</v>
      </c>
      <c r="S42" s="23">
        <v>4514</v>
      </c>
      <c r="T42" s="23">
        <v>3286</v>
      </c>
      <c r="U42" s="23">
        <v>2124</v>
      </c>
      <c r="V42" s="23">
        <v>1214</v>
      </c>
      <c r="W42" s="22"/>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24"/>
      <c r="BU42" s="15"/>
      <c r="BV42" s="15"/>
      <c r="BW42" s="15"/>
      <c r="BX42" s="15"/>
      <c r="BY42" s="15"/>
      <c r="BZ42" s="15"/>
      <c r="CA42" s="15"/>
      <c r="CB42" s="15"/>
      <c r="CC42" s="15"/>
      <c r="CD42" s="15"/>
      <c r="CE42" s="15"/>
      <c r="CF42" s="15"/>
      <c r="CG42" s="15"/>
      <c r="CH42" s="15"/>
      <c r="CI42" s="15"/>
      <c r="CJ42" s="15"/>
      <c r="CK42" s="15"/>
      <c r="CL42" s="15"/>
      <c r="CM42" s="15"/>
      <c r="CN42" s="15"/>
      <c r="CO42" s="15"/>
      <c r="CP42" s="15"/>
      <c r="CQ42" s="15"/>
    </row>
    <row r="43" spans="1:95" ht="15.75">
      <c r="A43" s="21" t="s">
        <v>21</v>
      </c>
      <c r="B43" s="22">
        <v>59557</v>
      </c>
      <c r="C43" s="22"/>
      <c r="D43" s="23">
        <v>2818</v>
      </c>
      <c r="E43" s="23">
        <v>3127</v>
      </c>
      <c r="F43" s="23">
        <v>3044</v>
      </c>
      <c r="G43" s="23">
        <v>3061</v>
      </c>
      <c r="H43" s="23">
        <v>3070</v>
      </c>
      <c r="I43" s="23">
        <v>3055</v>
      </c>
      <c r="J43" s="23">
        <v>3287</v>
      </c>
      <c r="K43" s="23">
        <v>3239</v>
      </c>
      <c r="L43" s="23">
        <v>3679</v>
      </c>
      <c r="M43" s="23">
        <v>4295</v>
      </c>
      <c r="N43" s="23">
        <v>4586</v>
      </c>
      <c r="O43" s="23">
        <v>4347</v>
      </c>
      <c r="P43" s="23">
        <v>3894</v>
      </c>
      <c r="Q43" s="23">
        <v>4256</v>
      </c>
      <c r="R43" s="23">
        <v>3216</v>
      </c>
      <c r="S43" s="23">
        <v>2559</v>
      </c>
      <c r="T43" s="23">
        <v>1973</v>
      </c>
      <c r="U43" s="23">
        <v>1290</v>
      </c>
      <c r="V43" s="23">
        <v>761</v>
      </c>
      <c r="W43" s="22"/>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24"/>
      <c r="BU43" s="15"/>
      <c r="BV43" s="15"/>
      <c r="BW43" s="15"/>
      <c r="BX43" s="15"/>
      <c r="BY43" s="15"/>
      <c r="BZ43" s="15"/>
      <c r="CA43" s="15"/>
      <c r="CB43" s="15"/>
      <c r="CC43" s="15"/>
      <c r="CD43" s="15"/>
      <c r="CE43" s="15"/>
      <c r="CF43" s="15"/>
      <c r="CG43" s="15"/>
      <c r="CH43" s="15"/>
      <c r="CI43" s="15"/>
      <c r="CJ43" s="15"/>
      <c r="CK43" s="15"/>
      <c r="CL43" s="15"/>
      <c r="CM43" s="15"/>
      <c r="CN43" s="15"/>
      <c r="CO43" s="15"/>
      <c r="CP43" s="15"/>
      <c r="CQ43" s="15"/>
    </row>
    <row r="44" spans="1:95" ht="15.75">
      <c r="A44" s="21" t="s">
        <v>22</v>
      </c>
      <c r="B44" s="22">
        <v>44308</v>
      </c>
      <c r="C44" s="22"/>
      <c r="D44" s="23">
        <v>1925</v>
      </c>
      <c r="E44" s="23">
        <v>2094</v>
      </c>
      <c r="F44" s="23">
        <v>2011</v>
      </c>
      <c r="G44" s="23">
        <v>2140</v>
      </c>
      <c r="H44" s="23">
        <v>2089</v>
      </c>
      <c r="I44" s="23">
        <v>2144</v>
      </c>
      <c r="J44" s="23">
        <v>2090</v>
      </c>
      <c r="K44" s="23">
        <v>2142</v>
      </c>
      <c r="L44" s="23">
        <v>2576</v>
      </c>
      <c r="M44" s="23">
        <v>3227</v>
      </c>
      <c r="N44" s="23">
        <v>3614</v>
      </c>
      <c r="O44" s="23">
        <v>3507</v>
      </c>
      <c r="P44" s="23">
        <v>3262</v>
      </c>
      <c r="Q44" s="23">
        <v>3458</v>
      </c>
      <c r="R44" s="23">
        <v>2628</v>
      </c>
      <c r="S44" s="23">
        <v>2195</v>
      </c>
      <c r="T44" s="23">
        <v>1593</v>
      </c>
      <c r="U44" s="23">
        <v>992</v>
      </c>
      <c r="V44" s="23">
        <v>621</v>
      </c>
      <c r="W44" s="22"/>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24"/>
      <c r="BU44" s="15"/>
      <c r="BV44" s="15"/>
      <c r="BW44" s="15"/>
      <c r="BX44" s="15"/>
      <c r="BY44" s="15"/>
      <c r="BZ44" s="15"/>
      <c r="CA44" s="15"/>
      <c r="CB44" s="15"/>
      <c r="CC44" s="15"/>
      <c r="CD44" s="15"/>
      <c r="CE44" s="15"/>
      <c r="CF44" s="15"/>
      <c r="CG44" s="15"/>
      <c r="CH44" s="15"/>
      <c r="CI44" s="15"/>
      <c r="CJ44" s="15"/>
      <c r="CK44" s="15"/>
      <c r="CL44" s="15"/>
      <c r="CM44" s="15"/>
      <c r="CN44" s="15"/>
      <c r="CO44" s="15"/>
      <c r="CP44" s="15"/>
      <c r="CQ44" s="15"/>
    </row>
    <row r="45" spans="1:95" ht="15.75">
      <c r="A45" s="21" t="s">
        <v>27</v>
      </c>
      <c r="B45" s="22">
        <v>258281</v>
      </c>
      <c r="C45" s="22"/>
      <c r="D45" s="23">
        <v>12737</v>
      </c>
      <c r="E45" s="23">
        <v>12316</v>
      </c>
      <c r="F45" s="23">
        <v>9964</v>
      </c>
      <c r="G45" s="23">
        <v>12369</v>
      </c>
      <c r="H45" s="23">
        <v>25150</v>
      </c>
      <c r="I45" s="23">
        <v>25452</v>
      </c>
      <c r="J45" s="23">
        <v>22967</v>
      </c>
      <c r="K45" s="23">
        <v>18962</v>
      </c>
      <c r="L45" s="23">
        <v>16008</v>
      </c>
      <c r="M45" s="23">
        <v>16406</v>
      </c>
      <c r="N45" s="23">
        <v>16799</v>
      </c>
      <c r="O45" s="23">
        <v>14982</v>
      </c>
      <c r="P45" s="23">
        <v>12260</v>
      </c>
      <c r="Q45" s="23">
        <v>12122</v>
      </c>
      <c r="R45" s="23">
        <v>8863</v>
      </c>
      <c r="S45" s="23">
        <v>7642</v>
      </c>
      <c r="T45" s="23">
        <v>6220</v>
      </c>
      <c r="U45" s="23">
        <v>4406</v>
      </c>
      <c r="V45" s="23">
        <v>2656</v>
      </c>
      <c r="W45" s="22"/>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24"/>
      <c r="BU45" s="15"/>
      <c r="BV45" s="15"/>
      <c r="BW45" s="15"/>
      <c r="BX45" s="15"/>
      <c r="BY45" s="15"/>
      <c r="BZ45" s="15"/>
      <c r="CA45" s="15"/>
      <c r="CB45" s="15"/>
      <c r="CC45" s="15"/>
      <c r="CD45" s="15"/>
      <c r="CE45" s="15"/>
      <c r="CF45" s="15"/>
      <c r="CG45" s="15"/>
      <c r="CH45" s="15"/>
      <c r="CI45" s="15"/>
      <c r="CJ45" s="15"/>
      <c r="CK45" s="15"/>
      <c r="CL45" s="15"/>
      <c r="CM45" s="15"/>
      <c r="CN45" s="15"/>
      <c r="CO45" s="15"/>
      <c r="CP45" s="15"/>
      <c r="CQ45" s="15"/>
    </row>
    <row r="46" spans="1:95" ht="15.75">
      <c r="A46" s="21" t="s">
        <v>6</v>
      </c>
      <c r="B46" s="22">
        <v>26717</v>
      </c>
      <c r="C46" s="22"/>
      <c r="D46" s="23">
        <v>1327</v>
      </c>
      <c r="E46" s="23">
        <v>1515</v>
      </c>
      <c r="F46" s="23">
        <v>1367</v>
      </c>
      <c r="G46" s="23">
        <v>1446</v>
      </c>
      <c r="H46" s="23">
        <v>1537</v>
      </c>
      <c r="I46" s="23">
        <v>1544</v>
      </c>
      <c r="J46" s="23">
        <v>1530</v>
      </c>
      <c r="K46" s="23">
        <v>1569</v>
      </c>
      <c r="L46" s="23">
        <v>1743</v>
      </c>
      <c r="M46" s="23">
        <v>2117</v>
      </c>
      <c r="N46" s="23">
        <v>2134</v>
      </c>
      <c r="O46" s="23">
        <v>1895</v>
      </c>
      <c r="P46" s="23">
        <v>1644</v>
      </c>
      <c r="Q46" s="23">
        <v>1744</v>
      </c>
      <c r="R46" s="23">
        <v>1326</v>
      </c>
      <c r="S46" s="23">
        <v>976</v>
      </c>
      <c r="T46" s="23">
        <v>658</v>
      </c>
      <c r="U46" s="23">
        <v>407</v>
      </c>
      <c r="V46" s="23">
        <v>238</v>
      </c>
      <c r="W46" s="22"/>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24"/>
      <c r="BU46" s="15"/>
      <c r="BV46" s="15"/>
      <c r="BW46" s="15"/>
      <c r="BX46" s="15"/>
      <c r="BY46" s="15"/>
      <c r="BZ46" s="15"/>
      <c r="CA46" s="15"/>
      <c r="CB46" s="15"/>
      <c r="CC46" s="15"/>
      <c r="CD46" s="15"/>
      <c r="CE46" s="15"/>
      <c r="CF46" s="15"/>
      <c r="CG46" s="15"/>
      <c r="CH46" s="15"/>
      <c r="CI46" s="15"/>
      <c r="CJ46" s="15"/>
      <c r="CK46" s="15"/>
      <c r="CL46" s="15"/>
      <c r="CM46" s="15"/>
      <c r="CN46" s="15"/>
      <c r="CO46" s="15"/>
      <c r="CP46" s="15"/>
      <c r="CQ46" s="15"/>
    </row>
    <row r="47" spans="1:95" ht="15.75">
      <c r="A47" s="21" t="s">
        <v>20</v>
      </c>
      <c r="B47" s="22">
        <v>76532</v>
      </c>
      <c r="C47" s="22"/>
      <c r="D47" s="23">
        <v>3291</v>
      </c>
      <c r="E47" s="23">
        <v>3806</v>
      </c>
      <c r="F47" s="23">
        <v>3668</v>
      </c>
      <c r="G47" s="23">
        <v>3655</v>
      </c>
      <c r="H47" s="23">
        <v>3845</v>
      </c>
      <c r="I47" s="23">
        <v>4000</v>
      </c>
      <c r="J47" s="23">
        <v>3844</v>
      </c>
      <c r="K47" s="23">
        <v>3649</v>
      </c>
      <c r="L47" s="23">
        <v>4238</v>
      </c>
      <c r="M47" s="23">
        <v>5562</v>
      </c>
      <c r="N47" s="23">
        <v>6158</v>
      </c>
      <c r="O47" s="23">
        <v>5834</v>
      </c>
      <c r="P47" s="23">
        <v>5519</v>
      </c>
      <c r="Q47" s="23">
        <v>5611</v>
      </c>
      <c r="R47" s="23">
        <v>4683</v>
      </c>
      <c r="S47" s="23">
        <v>3647</v>
      </c>
      <c r="T47" s="23">
        <v>2821</v>
      </c>
      <c r="U47" s="23">
        <v>1713</v>
      </c>
      <c r="V47" s="23">
        <v>988</v>
      </c>
      <c r="W47" s="22"/>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24"/>
      <c r="BU47" s="15"/>
      <c r="BV47" s="15"/>
      <c r="BW47" s="15"/>
      <c r="BX47" s="15"/>
      <c r="BY47" s="15"/>
      <c r="BZ47" s="15"/>
      <c r="CA47" s="15"/>
      <c r="CB47" s="15"/>
      <c r="CC47" s="15"/>
      <c r="CD47" s="15"/>
      <c r="CE47" s="15"/>
      <c r="CF47" s="15"/>
      <c r="CG47" s="15"/>
      <c r="CH47" s="15"/>
      <c r="CI47" s="15"/>
      <c r="CJ47" s="15"/>
      <c r="CK47" s="15"/>
      <c r="CL47" s="15"/>
      <c r="CM47" s="15"/>
      <c r="CN47" s="15"/>
      <c r="CO47" s="15"/>
      <c r="CP47" s="15"/>
      <c r="CQ47" s="15"/>
    </row>
    <row r="48" spans="1:95" ht="15.75">
      <c r="A48" s="21" t="s">
        <v>14</v>
      </c>
      <c r="B48" s="22">
        <v>76729</v>
      </c>
      <c r="C48" s="22"/>
      <c r="D48" s="23">
        <v>3867</v>
      </c>
      <c r="E48" s="23">
        <v>3914</v>
      </c>
      <c r="F48" s="23">
        <v>3458</v>
      </c>
      <c r="G48" s="23">
        <v>4319</v>
      </c>
      <c r="H48" s="23">
        <v>7206</v>
      </c>
      <c r="I48" s="23">
        <v>6319</v>
      </c>
      <c r="J48" s="23">
        <v>5562</v>
      </c>
      <c r="K48" s="23">
        <v>4418</v>
      </c>
      <c r="L48" s="23">
        <v>4172</v>
      </c>
      <c r="M48" s="23">
        <v>4766</v>
      </c>
      <c r="N48" s="23">
        <v>5317</v>
      </c>
      <c r="O48" s="23">
        <v>4971</v>
      </c>
      <c r="P48" s="23">
        <v>3933</v>
      </c>
      <c r="Q48" s="23">
        <v>4051</v>
      </c>
      <c r="R48" s="23">
        <v>3048</v>
      </c>
      <c r="S48" s="23">
        <v>2749</v>
      </c>
      <c r="T48" s="23">
        <v>2315</v>
      </c>
      <c r="U48" s="23">
        <v>1478</v>
      </c>
      <c r="V48" s="23">
        <v>866</v>
      </c>
      <c r="W48" s="22"/>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24"/>
      <c r="BU48" s="15"/>
      <c r="BV48" s="15"/>
      <c r="BW48" s="15"/>
      <c r="BX48" s="15"/>
      <c r="BY48" s="15"/>
      <c r="BZ48" s="15"/>
      <c r="CA48" s="15"/>
      <c r="CB48" s="15"/>
      <c r="CC48" s="15"/>
      <c r="CD48" s="15"/>
      <c r="CE48" s="15"/>
      <c r="CF48" s="15"/>
      <c r="CG48" s="15"/>
      <c r="CH48" s="15"/>
      <c r="CI48" s="15"/>
      <c r="CJ48" s="15"/>
      <c r="CK48" s="15"/>
      <c r="CL48" s="15"/>
      <c r="CM48" s="15"/>
      <c r="CN48" s="15"/>
      <c r="CO48" s="15"/>
      <c r="CP48" s="15"/>
      <c r="CQ48" s="15"/>
    </row>
    <row r="49" spans="1:95" ht="15.75">
      <c r="A49" s="21" t="s">
        <v>18</v>
      </c>
      <c r="B49" s="22">
        <v>62390</v>
      </c>
      <c r="C49" s="22"/>
      <c r="D49" s="23">
        <v>3198</v>
      </c>
      <c r="E49" s="23">
        <v>3279</v>
      </c>
      <c r="F49" s="23">
        <v>3191</v>
      </c>
      <c r="G49" s="23">
        <v>3237</v>
      </c>
      <c r="H49" s="23">
        <v>3469</v>
      </c>
      <c r="I49" s="23">
        <v>3787</v>
      </c>
      <c r="J49" s="23">
        <v>3699</v>
      </c>
      <c r="K49" s="23">
        <v>3499</v>
      </c>
      <c r="L49" s="23">
        <v>4022</v>
      </c>
      <c r="M49" s="23">
        <v>4873</v>
      </c>
      <c r="N49" s="23">
        <v>4952</v>
      </c>
      <c r="O49" s="23">
        <v>4476</v>
      </c>
      <c r="P49" s="23">
        <v>3872</v>
      </c>
      <c r="Q49" s="23">
        <v>3981</v>
      </c>
      <c r="R49" s="23">
        <v>3053</v>
      </c>
      <c r="S49" s="23">
        <v>2416</v>
      </c>
      <c r="T49" s="23">
        <v>1783</v>
      </c>
      <c r="U49" s="23">
        <v>1032</v>
      </c>
      <c r="V49" s="23">
        <v>571</v>
      </c>
      <c r="W49" s="22"/>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24"/>
      <c r="BU49" s="15"/>
      <c r="BV49" s="15"/>
      <c r="BW49" s="15"/>
      <c r="BX49" s="15"/>
      <c r="BY49" s="15"/>
      <c r="BZ49" s="15"/>
      <c r="CA49" s="15"/>
      <c r="CB49" s="15"/>
      <c r="CC49" s="15"/>
      <c r="CD49" s="15"/>
      <c r="CE49" s="15"/>
      <c r="CF49" s="15"/>
      <c r="CG49" s="15"/>
      <c r="CH49" s="15"/>
      <c r="CI49" s="15"/>
      <c r="CJ49" s="15"/>
      <c r="CK49" s="15"/>
      <c r="CL49" s="15"/>
      <c r="CM49" s="15"/>
      <c r="CN49" s="15"/>
      <c r="CO49" s="15"/>
      <c r="CP49" s="15"/>
      <c r="CQ49" s="15"/>
    </row>
    <row r="50" spans="1:95" ht="15.75">
      <c r="A50" s="21" t="s">
        <v>5</v>
      </c>
      <c r="B50" s="22">
        <v>56739</v>
      </c>
      <c r="C50" s="22"/>
      <c r="D50" s="23">
        <v>2720</v>
      </c>
      <c r="E50" s="23">
        <v>2904</v>
      </c>
      <c r="F50" s="23">
        <v>2786</v>
      </c>
      <c r="G50" s="23">
        <v>2899</v>
      </c>
      <c r="H50" s="23">
        <v>2945</v>
      </c>
      <c r="I50" s="23">
        <v>2851</v>
      </c>
      <c r="J50" s="23">
        <v>3015</v>
      </c>
      <c r="K50" s="23">
        <v>3319</v>
      </c>
      <c r="L50" s="23">
        <v>3485</v>
      </c>
      <c r="M50" s="23">
        <v>4265</v>
      </c>
      <c r="N50" s="23">
        <v>4663</v>
      </c>
      <c r="O50" s="23">
        <v>4318</v>
      </c>
      <c r="P50" s="23">
        <v>3703</v>
      </c>
      <c r="Q50" s="23">
        <v>3620</v>
      </c>
      <c r="R50" s="23">
        <v>2911</v>
      </c>
      <c r="S50" s="23">
        <v>2550</v>
      </c>
      <c r="T50" s="23">
        <v>1936</v>
      </c>
      <c r="U50" s="23">
        <v>1174</v>
      </c>
      <c r="V50" s="23">
        <v>675</v>
      </c>
      <c r="W50" s="22"/>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24"/>
      <c r="BU50" s="15"/>
      <c r="BV50" s="15"/>
      <c r="BW50" s="15"/>
      <c r="BX50" s="15"/>
      <c r="BY50" s="15"/>
      <c r="BZ50" s="15"/>
      <c r="CA50" s="15"/>
      <c r="CB50" s="15"/>
      <c r="CC50" s="15"/>
      <c r="CD50" s="15"/>
      <c r="CE50" s="15"/>
      <c r="CF50" s="15"/>
      <c r="CG50" s="15"/>
      <c r="CH50" s="15"/>
      <c r="CI50" s="15"/>
      <c r="CJ50" s="15"/>
      <c r="CK50" s="15"/>
      <c r="CL50" s="15"/>
      <c r="CM50" s="15"/>
      <c r="CN50" s="15"/>
      <c r="CO50" s="15"/>
      <c r="CP50" s="15"/>
      <c r="CQ50" s="15"/>
    </row>
    <row r="51" spans="1:95" ht="15.75">
      <c r="A51" s="21" t="s">
        <v>23</v>
      </c>
      <c r="B51" s="22">
        <v>53655</v>
      </c>
      <c r="C51" s="22"/>
      <c r="D51" s="23">
        <v>2830</v>
      </c>
      <c r="E51" s="23">
        <v>3115</v>
      </c>
      <c r="F51" s="23">
        <v>2853</v>
      </c>
      <c r="G51" s="23">
        <v>2989</v>
      </c>
      <c r="H51" s="23">
        <v>2874</v>
      </c>
      <c r="I51" s="23">
        <v>2817</v>
      </c>
      <c r="J51" s="23">
        <v>2930</v>
      </c>
      <c r="K51" s="23">
        <v>3135</v>
      </c>
      <c r="L51" s="23">
        <v>3486</v>
      </c>
      <c r="M51" s="23">
        <v>4276</v>
      </c>
      <c r="N51" s="23">
        <v>4180</v>
      </c>
      <c r="O51" s="23">
        <v>3890</v>
      </c>
      <c r="P51" s="23">
        <v>3282</v>
      </c>
      <c r="Q51" s="23">
        <v>3234</v>
      </c>
      <c r="R51" s="23">
        <v>2515</v>
      </c>
      <c r="S51" s="23">
        <v>2097</v>
      </c>
      <c r="T51" s="23">
        <v>1572</v>
      </c>
      <c r="U51" s="23">
        <v>1019</v>
      </c>
      <c r="V51" s="23">
        <v>561</v>
      </c>
      <c r="W51" s="22"/>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24"/>
    </row>
    <row r="52" spans="1:95" ht="15.75">
      <c r="A52" s="21" t="s">
        <v>13</v>
      </c>
      <c r="B52" s="22">
        <v>49214</v>
      </c>
      <c r="C52" s="22"/>
      <c r="D52" s="23">
        <v>2525</v>
      </c>
      <c r="E52" s="23">
        <v>2883</v>
      </c>
      <c r="F52" s="23">
        <v>2923</v>
      </c>
      <c r="G52" s="23">
        <v>2824</v>
      </c>
      <c r="H52" s="23">
        <v>2560</v>
      </c>
      <c r="I52" s="23">
        <v>2398</v>
      </c>
      <c r="J52" s="23">
        <v>2586</v>
      </c>
      <c r="K52" s="23">
        <v>2990</v>
      </c>
      <c r="L52" s="23">
        <v>3162</v>
      </c>
      <c r="M52" s="23">
        <v>3701</v>
      </c>
      <c r="N52" s="23">
        <v>3905</v>
      </c>
      <c r="O52" s="23">
        <v>3472</v>
      </c>
      <c r="P52" s="23">
        <v>3025</v>
      </c>
      <c r="Q52" s="23">
        <v>2829</v>
      </c>
      <c r="R52" s="23">
        <v>2262</v>
      </c>
      <c r="S52" s="23">
        <v>1895</v>
      </c>
      <c r="T52" s="23">
        <v>1613</v>
      </c>
      <c r="U52" s="23">
        <v>1051</v>
      </c>
      <c r="V52" s="23">
        <v>610</v>
      </c>
      <c r="W52" s="22"/>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24"/>
    </row>
    <row r="53" spans="1:95" ht="15.75">
      <c r="A53" s="21" t="s">
        <v>24</v>
      </c>
      <c r="B53" s="22">
        <v>81074</v>
      </c>
      <c r="C53" s="21"/>
      <c r="D53" s="23">
        <v>4130</v>
      </c>
      <c r="E53" s="23">
        <v>4697</v>
      </c>
      <c r="F53" s="23">
        <v>4135</v>
      </c>
      <c r="G53" s="23">
        <v>4156</v>
      </c>
      <c r="H53" s="23">
        <v>4458</v>
      </c>
      <c r="I53" s="23">
        <v>4806</v>
      </c>
      <c r="J53" s="23">
        <v>5177</v>
      </c>
      <c r="K53" s="23">
        <v>5091</v>
      </c>
      <c r="L53" s="23">
        <v>5657</v>
      </c>
      <c r="M53" s="23">
        <v>6327</v>
      </c>
      <c r="N53" s="23">
        <v>6356</v>
      </c>
      <c r="O53" s="23">
        <v>5512</v>
      </c>
      <c r="P53" s="23">
        <v>4806</v>
      </c>
      <c r="Q53" s="23">
        <v>4846</v>
      </c>
      <c r="R53" s="23">
        <v>3672</v>
      </c>
      <c r="S53" s="23">
        <v>3053</v>
      </c>
      <c r="T53" s="23">
        <v>2160</v>
      </c>
      <c r="U53" s="23">
        <v>1282</v>
      </c>
      <c r="V53" s="23">
        <v>753</v>
      </c>
      <c r="W53" s="21"/>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25"/>
    </row>
    <row r="54" spans="1:95" ht="15.75">
      <c r="A54" s="21" t="s">
        <v>19</v>
      </c>
      <c r="B54" s="22">
        <v>190738</v>
      </c>
      <c r="C54" s="21"/>
      <c r="D54" s="23">
        <v>9590</v>
      </c>
      <c r="E54" s="23">
        <v>10483</v>
      </c>
      <c r="F54" s="23">
        <v>9553</v>
      </c>
      <c r="G54" s="23">
        <v>10441</v>
      </c>
      <c r="H54" s="23">
        <v>12533</v>
      </c>
      <c r="I54" s="23">
        <v>11173</v>
      </c>
      <c r="J54" s="23">
        <v>11278</v>
      </c>
      <c r="K54" s="23">
        <v>11115</v>
      </c>
      <c r="L54" s="23">
        <v>11609</v>
      </c>
      <c r="M54" s="23">
        <v>13875</v>
      </c>
      <c r="N54" s="23">
        <v>14537</v>
      </c>
      <c r="O54" s="23">
        <v>13213</v>
      </c>
      <c r="P54" s="23">
        <v>11726</v>
      </c>
      <c r="Q54" s="23">
        <v>12194</v>
      </c>
      <c r="R54" s="23">
        <v>9341</v>
      </c>
      <c r="S54" s="23">
        <v>7245</v>
      </c>
      <c r="T54" s="23">
        <v>5392</v>
      </c>
      <c r="U54" s="23">
        <v>3394</v>
      </c>
      <c r="V54" s="23">
        <v>2046</v>
      </c>
      <c r="W54" s="21"/>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25"/>
    </row>
    <row r="55" spans="1:95" ht="15.75">
      <c r="A55" s="21" t="s">
        <v>9</v>
      </c>
      <c r="B55" s="22">
        <v>318005</v>
      </c>
      <c r="C55" s="21"/>
      <c r="D55" s="23">
        <v>16974</v>
      </c>
      <c r="E55" s="23">
        <v>16293</v>
      </c>
      <c r="F55" s="23">
        <v>13983</v>
      </c>
      <c r="G55" s="23">
        <v>16659</v>
      </c>
      <c r="H55" s="23">
        <v>28882</v>
      </c>
      <c r="I55" s="23">
        <v>30672</v>
      </c>
      <c r="J55" s="23">
        <v>27122</v>
      </c>
      <c r="K55" s="23">
        <v>21689</v>
      </c>
      <c r="L55" s="23">
        <v>19062</v>
      </c>
      <c r="M55" s="23">
        <v>21409</v>
      </c>
      <c r="N55" s="23">
        <v>22666</v>
      </c>
      <c r="O55" s="23">
        <v>20061</v>
      </c>
      <c r="P55" s="23">
        <v>15587</v>
      </c>
      <c r="Q55" s="23">
        <v>13153</v>
      </c>
      <c r="R55" s="23">
        <v>10185</v>
      </c>
      <c r="S55" s="23">
        <v>9112</v>
      </c>
      <c r="T55" s="23">
        <v>7492</v>
      </c>
      <c r="U55" s="23">
        <v>4522</v>
      </c>
      <c r="V55" s="23">
        <v>2482</v>
      </c>
      <c r="W55" s="21"/>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25"/>
    </row>
    <row r="56" spans="1:95" ht="15.75">
      <c r="A56" s="21" t="s">
        <v>29</v>
      </c>
      <c r="B56" s="22">
        <v>117548</v>
      </c>
      <c r="C56" s="21"/>
      <c r="D56" s="23">
        <v>5667</v>
      </c>
      <c r="E56" s="23">
        <v>6023</v>
      </c>
      <c r="F56" s="23">
        <v>5935</v>
      </c>
      <c r="G56" s="23">
        <v>5849</v>
      </c>
      <c r="H56" s="23">
        <v>5646</v>
      </c>
      <c r="I56" s="23">
        <v>6216</v>
      </c>
      <c r="J56" s="23">
        <v>6631</v>
      </c>
      <c r="K56" s="23">
        <v>6722</v>
      </c>
      <c r="L56" s="23">
        <v>7300</v>
      </c>
      <c r="M56" s="23">
        <v>8765</v>
      </c>
      <c r="N56" s="23">
        <v>9537</v>
      </c>
      <c r="O56" s="23">
        <v>8924</v>
      </c>
      <c r="P56" s="23">
        <v>8228</v>
      </c>
      <c r="Q56" s="23">
        <v>7888</v>
      </c>
      <c r="R56" s="23">
        <v>6090</v>
      </c>
      <c r="S56" s="23">
        <v>4852</v>
      </c>
      <c r="T56" s="23">
        <v>3609</v>
      </c>
      <c r="U56" s="23">
        <v>2341</v>
      </c>
      <c r="V56" s="23">
        <v>1325</v>
      </c>
      <c r="W56" s="21"/>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25"/>
    </row>
    <row r="57" spans="1:95" ht="15.75">
      <c r="A57" s="21" t="s">
        <v>10</v>
      </c>
      <c r="B57" s="22">
        <v>41211</v>
      </c>
      <c r="C57" s="21"/>
      <c r="D57" s="23">
        <v>1801</v>
      </c>
      <c r="E57" s="23">
        <v>1942</v>
      </c>
      <c r="F57" s="23">
        <v>2001</v>
      </c>
      <c r="G57" s="23">
        <v>2163</v>
      </c>
      <c r="H57" s="23">
        <v>2331</v>
      </c>
      <c r="I57" s="23">
        <v>2436</v>
      </c>
      <c r="J57" s="23">
        <v>2430</v>
      </c>
      <c r="K57" s="23">
        <v>2326</v>
      </c>
      <c r="L57" s="23">
        <v>2459</v>
      </c>
      <c r="M57" s="23">
        <v>3144</v>
      </c>
      <c r="N57" s="23">
        <v>3487</v>
      </c>
      <c r="O57" s="23">
        <v>3183</v>
      </c>
      <c r="P57" s="23">
        <v>2586</v>
      </c>
      <c r="Q57" s="23">
        <v>2536</v>
      </c>
      <c r="R57" s="23">
        <v>2029</v>
      </c>
      <c r="S57" s="23">
        <v>1682</v>
      </c>
      <c r="T57" s="23">
        <v>1335</v>
      </c>
      <c r="U57" s="23">
        <v>869</v>
      </c>
      <c r="V57" s="23">
        <v>471</v>
      </c>
      <c r="W57" s="21"/>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25"/>
    </row>
    <row r="58" spans="1:95" ht="15.75">
      <c r="A58" s="21" t="s">
        <v>15</v>
      </c>
      <c r="B58" s="22">
        <v>46222</v>
      </c>
      <c r="C58" s="21"/>
      <c r="D58" s="23">
        <v>2778</v>
      </c>
      <c r="E58" s="23">
        <v>2698</v>
      </c>
      <c r="F58" s="23">
        <v>2341</v>
      </c>
      <c r="G58" s="23">
        <v>2515</v>
      </c>
      <c r="H58" s="23">
        <v>2472</v>
      </c>
      <c r="I58" s="23">
        <v>2852</v>
      </c>
      <c r="J58" s="23">
        <v>2987</v>
      </c>
      <c r="K58" s="23">
        <v>2875</v>
      </c>
      <c r="L58" s="23">
        <v>2949</v>
      </c>
      <c r="M58" s="23">
        <v>3454</v>
      </c>
      <c r="N58" s="23">
        <v>3514</v>
      </c>
      <c r="O58" s="23">
        <v>3228</v>
      </c>
      <c r="P58" s="23">
        <v>2686</v>
      </c>
      <c r="Q58" s="23">
        <v>2848</v>
      </c>
      <c r="R58" s="23">
        <v>2131</v>
      </c>
      <c r="S58" s="23">
        <v>1641</v>
      </c>
      <c r="T58" s="23">
        <v>1213</v>
      </c>
      <c r="U58" s="23">
        <v>676</v>
      </c>
      <c r="V58" s="23">
        <v>364</v>
      </c>
      <c r="W58" s="21"/>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25"/>
    </row>
    <row r="59" spans="1:95" ht="15.75">
      <c r="A59" s="21" t="s">
        <v>34</v>
      </c>
      <c r="B59" s="22">
        <v>46869</v>
      </c>
      <c r="C59" s="21"/>
      <c r="D59" s="23">
        <v>2366</v>
      </c>
      <c r="E59" s="23">
        <v>2569</v>
      </c>
      <c r="F59" s="23">
        <v>2323</v>
      </c>
      <c r="G59" s="23">
        <v>2501</v>
      </c>
      <c r="H59" s="23">
        <v>2400</v>
      </c>
      <c r="I59" s="23">
        <v>2562</v>
      </c>
      <c r="J59" s="23">
        <v>2679</v>
      </c>
      <c r="K59" s="23">
        <v>2585</v>
      </c>
      <c r="L59" s="23">
        <v>2992</v>
      </c>
      <c r="M59" s="23">
        <v>3547</v>
      </c>
      <c r="N59" s="23">
        <v>3623</v>
      </c>
      <c r="O59" s="23">
        <v>3311</v>
      </c>
      <c r="P59" s="23">
        <v>3030</v>
      </c>
      <c r="Q59" s="23">
        <v>3093</v>
      </c>
      <c r="R59" s="23">
        <v>2456</v>
      </c>
      <c r="S59" s="23">
        <v>1901</v>
      </c>
      <c r="T59" s="23">
        <v>1533</v>
      </c>
      <c r="U59" s="23">
        <v>910</v>
      </c>
      <c r="V59" s="23">
        <v>488</v>
      </c>
      <c r="W59" s="21"/>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25"/>
    </row>
    <row r="60" spans="1:95" ht="15.75">
      <c r="A60" s="21" t="s">
        <v>32</v>
      </c>
      <c r="B60" s="22">
        <v>13196</v>
      </c>
      <c r="C60" s="21"/>
      <c r="D60" s="23">
        <v>588</v>
      </c>
      <c r="E60" s="23">
        <v>623</v>
      </c>
      <c r="F60" s="23">
        <v>667</v>
      </c>
      <c r="G60" s="23">
        <v>635</v>
      </c>
      <c r="H60" s="23">
        <v>557</v>
      </c>
      <c r="I60" s="23">
        <v>598</v>
      </c>
      <c r="J60" s="23">
        <v>620</v>
      </c>
      <c r="K60" s="23">
        <v>720</v>
      </c>
      <c r="L60" s="23">
        <v>798</v>
      </c>
      <c r="M60" s="23">
        <v>969</v>
      </c>
      <c r="N60" s="23">
        <v>1039</v>
      </c>
      <c r="O60" s="23">
        <v>961</v>
      </c>
      <c r="P60" s="23">
        <v>952</v>
      </c>
      <c r="Q60" s="23">
        <v>950</v>
      </c>
      <c r="R60" s="23">
        <v>749</v>
      </c>
      <c r="S60" s="23">
        <v>695</v>
      </c>
      <c r="T60" s="23">
        <v>526</v>
      </c>
      <c r="U60" s="23">
        <v>321</v>
      </c>
      <c r="V60" s="23">
        <v>228</v>
      </c>
      <c r="W60" s="21"/>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25"/>
    </row>
    <row r="61" spans="1:95" ht="15.75">
      <c r="A61" s="21" t="s">
        <v>8</v>
      </c>
      <c r="B61" s="22">
        <v>71454</v>
      </c>
      <c r="C61" s="21"/>
      <c r="D61" s="23">
        <v>3291</v>
      </c>
      <c r="E61" s="23">
        <v>3725</v>
      </c>
      <c r="F61" s="23">
        <v>3563</v>
      </c>
      <c r="G61" s="23">
        <v>3751</v>
      </c>
      <c r="H61" s="23">
        <v>3945</v>
      </c>
      <c r="I61" s="23">
        <v>4013</v>
      </c>
      <c r="J61" s="23">
        <v>3970</v>
      </c>
      <c r="K61" s="23">
        <v>3901</v>
      </c>
      <c r="L61" s="23">
        <v>4473</v>
      </c>
      <c r="M61" s="23">
        <v>5312</v>
      </c>
      <c r="N61" s="23">
        <v>5705</v>
      </c>
      <c r="O61" s="23">
        <v>5220</v>
      </c>
      <c r="P61" s="23">
        <v>4767</v>
      </c>
      <c r="Q61" s="23">
        <v>4796</v>
      </c>
      <c r="R61" s="23">
        <v>3816</v>
      </c>
      <c r="S61" s="23">
        <v>2998</v>
      </c>
      <c r="T61" s="23">
        <v>2200</v>
      </c>
      <c r="U61" s="23">
        <v>1281</v>
      </c>
      <c r="V61" s="23">
        <v>727</v>
      </c>
      <c r="W61" s="21"/>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25"/>
    </row>
    <row r="62" spans="1:95" ht="15.75">
      <c r="A62" s="21" t="s">
        <v>12</v>
      </c>
      <c r="B62" s="22">
        <v>175155</v>
      </c>
      <c r="C62" s="21"/>
      <c r="D62" s="23">
        <v>9150</v>
      </c>
      <c r="E62" s="23">
        <v>10008</v>
      </c>
      <c r="F62" s="23">
        <v>9667</v>
      </c>
      <c r="G62" s="23">
        <v>10014</v>
      </c>
      <c r="H62" s="23">
        <v>10116</v>
      </c>
      <c r="I62" s="23">
        <v>10936</v>
      </c>
      <c r="J62" s="23">
        <v>11490</v>
      </c>
      <c r="K62" s="23">
        <v>11230</v>
      </c>
      <c r="L62" s="23">
        <v>11851</v>
      </c>
      <c r="M62" s="23">
        <v>13823</v>
      </c>
      <c r="N62" s="23">
        <v>13663</v>
      </c>
      <c r="O62" s="23">
        <v>12036</v>
      </c>
      <c r="P62" s="23">
        <v>10209</v>
      </c>
      <c r="Q62" s="23">
        <v>9488</v>
      </c>
      <c r="R62" s="23">
        <v>7432</v>
      </c>
      <c r="S62" s="23">
        <v>6099</v>
      </c>
      <c r="T62" s="23">
        <v>4404</v>
      </c>
      <c r="U62" s="23">
        <v>2400</v>
      </c>
      <c r="V62" s="23">
        <v>1139</v>
      </c>
      <c r="W62" s="21"/>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25"/>
    </row>
    <row r="63" spans="1:95" ht="15.75">
      <c r="A63" s="21" t="s">
        <v>35</v>
      </c>
      <c r="B63" s="22">
        <v>10449</v>
      </c>
      <c r="C63" s="21"/>
      <c r="D63" s="23">
        <v>439</v>
      </c>
      <c r="E63" s="23">
        <v>549</v>
      </c>
      <c r="F63" s="23">
        <v>549</v>
      </c>
      <c r="G63" s="23">
        <v>474</v>
      </c>
      <c r="H63" s="23">
        <v>511</v>
      </c>
      <c r="I63" s="23">
        <v>549</v>
      </c>
      <c r="J63" s="23">
        <v>562</v>
      </c>
      <c r="K63" s="23">
        <v>554</v>
      </c>
      <c r="L63" s="23">
        <v>629</v>
      </c>
      <c r="M63" s="23">
        <v>793</v>
      </c>
      <c r="N63" s="23">
        <v>857</v>
      </c>
      <c r="O63" s="23">
        <v>796</v>
      </c>
      <c r="P63" s="23">
        <v>721</v>
      </c>
      <c r="Q63" s="23">
        <v>715</v>
      </c>
      <c r="R63" s="23">
        <v>624</v>
      </c>
      <c r="S63" s="23">
        <v>475</v>
      </c>
      <c r="T63" s="23">
        <v>327</v>
      </c>
      <c r="U63" s="23">
        <v>213</v>
      </c>
      <c r="V63" s="23">
        <v>112</v>
      </c>
      <c r="W63" s="21"/>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25"/>
    </row>
    <row r="64" spans="1:95" ht="15.75">
      <c r="A64" s="21" t="s">
        <v>30</v>
      </c>
      <c r="B64" s="22">
        <v>75742</v>
      </c>
      <c r="C64" s="21"/>
      <c r="D64" s="23">
        <v>3427</v>
      </c>
      <c r="E64" s="23">
        <v>3871</v>
      </c>
      <c r="F64" s="23">
        <v>3742</v>
      </c>
      <c r="G64" s="23">
        <v>4017</v>
      </c>
      <c r="H64" s="23">
        <v>3647</v>
      </c>
      <c r="I64" s="23">
        <v>3900</v>
      </c>
      <c r="J64" s="23">
        <v>4266</v>
      </c>
      <c r="K64" s="23">
        <v>4001</v>
      </c>
      <c r="L64" s="23">
        <v>4636</v>
      </c>
      <c r="M64" s="23">
        <v>5705</v>
      </c>
      <c r="N64" s="23">
        <v>5994</v>
      </c>
      <c r="O64" s="23">
        <v>5462</v>
      </c>
      <c r="P64" s="23">
        <v>5078</v>
      </c>
      <c r="Q64" s="23">
        <v>5216</v>
      </c>
      <c r="R64" s="23">
        <v>4137</v>
      </c>
      <c r="S64" s="23">
        <v>3304</v>
      </c>
      <c r="T64" s="23">
        <v>2540</v>
      </c>
      <c r="U64" s="23">
        <v>1726</v>
      </c>
      <c r="V64" s="23">
        <v>1073</v>
      </c>
      <c r="W64" s="21"/>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25"/>
    </row>
    <row r="65" spans="1:93" ht="15.75">
      <c r="A65" s="21" t="s">
        <v>16</v>
      </c>
      <c r="B65" s="22">
        <v>91024</v>
      </c>
      <c r="C65" s="21"/>
      <c r="D65" s="23">
        <v>4472</v>
      </c>
      <c r="E65" s="23">
        <v>4736</v>
      </c>
      <c r="F65" s="23">
        <v>4535</v>
      </c>
      <c r="G65" s="23">
        <v>4789</v>
      </c>
      <c r="H65" s="23">
        <v>5434</v>
      </c>
      <c r="I65" s="23">
        <v>5799</v>
      </c>
      <c r="J65" s="23">
        <v>5816</v>
      </c>
      <c r="K65" s="23">
        <v>5468</v>
      </c>
      <c r="L65" s="23">
        <v>5658</v>
      </c>
      <c r="M65" s="23">
        <v>7013</v>
      </c>
      <c r="N65" s="23">
        <v>7337</v>
      </c>
      <c r="O65" s="23">
        <v>6626</v>
      </c>
      <c r="P65" s="23">
        <v>5409</v>
      </c>
      <c r="Q65" s="23">
        <v>5400</v>
      </c>
      <c r="R65" s="23">
        <v>4107</v>
      </c>
      <c r="S65" s="23">
        <v>3433</v>
      </c>
      <c r="T65" s="23">
        <v>2631</v>
      </c>
      <c r="U65" s="23">
        <v>1525</v>
      </c>
      <c r="V65" s="23">
        <v>836</v>
      </c>
      <c r="W65" s="21"/>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25"/>
    </row>
    <row r="66" spans="1:93" ht="15.75">
      <c r="A66" s="21" t="s">
        <v>26</v>
      </c>
      <c r="B66" s="22">
        <v>58590</v>
      </c>
      <c r="C66" s="21"/>
      <c r="D66" s="23">
        <v>2678</v>
      </c>
      <c r="E66" s="23">
        <v>2942</v>
      </c>
      <c r="F66" s="23">
        <v>2932</v>
      </c>
      <c r="G66" s="23">
        <v>2961</v>
      </c>
      <c r="H66" s="23">
        <v>2857</v>
      </c>
      <c r="I66" s="23">
        <v>2714</v>
      </c>
      <c r="J66" s="23">
        <v>2807</v>
      </c>
      <c r="K66" s="23">
        <v>2844</v>
      </c>
      <c r="L66" s="23">
        <v>3619</v>
      </c>
      <c r="M66" s="23">
        <v>4524</v>
      </c>
      <c r="N66" s="23">
        <v>4783</v>
      </c>
      <c r="O66" s="23">
        <v>4473</v>
      </c>
      <c r="P66" s="23">
        <v>4010</v>
      </c>
      <c r="Q66" s="23">
        <v>4334</v>
      </c>
      <c r="R66" s="23">
        <v>3389</v>
      </c>
      <c r="S66" s="23">
        <v>2749</v>
      </c>
      <c r="T66" s="23">
        <v>1973</v>
      </c>
      <c r="U66" s="23">
        <v>1259</v>
      </c>
      <c r="V66" s="23">
        <v>742</v>
      </c>
      <c r="W66" s="21"/>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25"/>
    </row>
    <row r="67" spans="1:93" ht="15.75">
      <c r="A67" s="21" t="s">
        <v>31</v>
      </c>
      <c r="B67" s="22">
        <v>11173</v>
      </c>
      <c r="C67" s="21"/>
      <c r="D67" s="23">
        <v>641</v>
      </c>
      <c r="E67" s="23">
        <v>628</v>
      </c>
      <c r="F67" s="23">
        <v>602</v>
      </c>
      <c r="G67" s="23">
        <v>628</v>
      </c>
      <c r="H67" s="23">
        <v>569</v>
      </c>
      <c r="I67" s="23">
        <v>642</v>
      </c>
      <c r="J67" s="23">
        <v>625</v>
      </c>
      <c r="K67" s="23">
        <v>696</v>
      </c>
      <c r="L67" s="23">
        <v>724</v>
      </c>
      <c r="M67" s="23">
        <v>820</v>
      </c>
      <c r="N67" s="23">
        <v>838</v>
      </c>
      <c r="O67" s="23">
        <v>774</v>
      </c>
      <c r="P67" s="23">
        <v>725</v>
      </c>
      <c r="Q67" s="23">
        <v>678</v>
      </c>
      <c r="R67" s="23">
        <v>572</v>
      </c>
      <c r="S67" s="23">
        <v>412</v>
      </c>
      <c r="T67" s="23">
        <v>305</v>
      </c>
      <c r="U67" s="23">
        <v>182</v>
      </c>
      <c r="V67" s="23">
        <v>112</v>
      </c>
      <c r="W67" s="21"/>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25"/>
      <c r="BU67" s="15"/>
      <c r="BV67" s="15"/>
      <c r="BW67" s="15"/>
      <c r="BX67" s="15"/>
      <c r="BY67" s="15"/>
      <c r="BZ67" s="15"/>
      <c r="CA67" s="15"/>
      <c r="CB67" s="15"/>
      <c r="CC67" s="15"/>
      <c r="CD67" s="15"/>
      <c r="CE67" s="15"/>
      <c r="CF67" s="15"/>
      <c r="CG67" s="15"/>
      <c r="CH67" s="15"/>
      <c r="CI67" s="15"/>
      <c r="CJ67" s="15"/>
      <c r="CK67" s="15"/>
      <c r="CL67" s="15"/>
      <c r="CM67" s="15"/>
      <c r="CN67" s="15"/>
      <c r="CO67" s="15"/>
    </row>
    <row r="68" spans="1:93" ht="15.75">
      <c r="A68" s="21" t="s">
        <v>11</v>
      </c>
      <c r="B68" s="22">
        <v>58771</v>
      </c>
      <c r="C68" s="21"/>
      <c r="D68" s="23">
        <v>2536</v>
      </c>
      <c r="E68" s="23">
        <v>2843</v>
      </c>
      <c r="F68" s="23">
        <v>2762</v>
      </c>
      <c r="G68" s="23">
        <v>2925</v>
      </c>
      <c r="H68" s="23">
        <v>3008</v>
      </c>
      <c r="I68" s="23">
        <v>3071</v>
      </c>
      <c r="J68" s="23">
        <v>3087</v>
      </c>
      <c r="K68" s="23">
        <v>3023</v>
      </c>
      <c r="L68" s="23">
        <v>3434</v>
      </c>
      <c r="M68" s="23">
        <v>4235</v>
      </c>
      <c r="N68" s="23">
        <v>4550</v>
      </c>
      <c r="O68" s="23">
        <v>4506</v>
      </c>
      <c r="P68" s="23">
        <v>4111</v>
      </c>
      <c r="Q68" s="23">
        <v>4163</v>
      </c>
      <c r="R68" s="23">
        <v>3509</v>
      </c>
      <c r="S68" s="23">
        <v>2753</v>
      </c>
      <c r="T68" s="23">
        <v>2121</v>
      </c>
      <c r="U68" s="23">
        <v>1323</v>
      </c>
      <c r="V68" s="23">
        <v>811</v>
      </c>
      <c r="W68" s="21"/>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25"/>
      <c r="BU68" s="15"/>
      <c r="BV68" s="15"/>
      <c r="BW68" s="15"/>
      <c r="BX68" s="15"/>
      <c r="BY68" s="15"/>
      <c r="BZ68" s="15"/>
      <c r="CA68" s="15"/>
      <c r="CB68" s="15"/>
      <c r="CC68" s="15"/>
      <c r="CD68" s="15"/>
      <c r="CE68" s="15"/>
      <c r="CF68" s="15"/>
      <c r="CG68" s="15"/>
      <c r="CH68" s="15"/>
      <c r="CI68" s="15"/>
      <c r="CJ68" s="15"/>
      <c r="CK68" s="15"/>
      <c r="CL68" s="15"/>
      <c r="CM68" s="15"/>
      <c r="CN68" s="15"/>
      <c r="CO68" s="15"/>
    </row>
    <row r="69" spans="1:93" ht="15.75">
      <c r="A69" s="21" t="s">
        <v>7</v>
      </c>
      <c r="B69" s="22">
        <v>166773</v>
      </c>
      <c r="C69" s="21"/>
      <c r="D69" s="23">
        <v>8216</v>
      </c>
      <c r="E69" s="23">
        <v>8919</v>
      </c>
      <c r="F69" s="23">
        <v>8595</v>
      </c>
      <c r="G69" s="23">
        <v>8732</v>
      </c>
      <c r="H69" s="23">
        <v>9292</v>
      </c>
      <c r="I69" s="23">
        <v>9694</v>
      </c>
      <c r="J69" s="23">
        <v>10393</v>
      </c>
      <c r="K69" s="23">
        <v>10341</v>
      </c>
      <c r="L69" s="23">
        <v>10786</v>
      </c>
      <c r="M69" s="23">
        <v>12800</v>
      </c>
      <c r="N69" s="23">
        <v>13367</v>
      </c>
      <c r="O69" s="23">
        <v>12261</v>
      </c>
      <c r="P69" s="23">
        <v>10532</v>
      </c>
      <c r="Q69" s="23">
        <v>9760</v>
      </c>
      <c r="R69" s="23">
        <v>7554</v>
      </c>
      <c r="S69" s="23">
        <v>6271</v>
      </c>
      <c r="T69" s="23">
        <v>4802</v>
      </c>
      <c r="U69" s="23">
        <v>2950</v>
      </c>
      <c r="V69" s="23">
        <v>1508</v>
      </c>
      <c r="W69" s="21"/>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25"/>
      <c r="BU69" s="15"/>
      <c r="BV69" s="15"/>
      <c r="BW69" s="15"/>
      <c r="BX69" s="15"/>
      <c r="BY69" s="15"/>
      <c r="BZ69" s="15"/>
      <c r="CA69" s="15"/>
      <c r="CB69" s="15"/>
      <c r="CC69" s="15"/>
      <c r="CD69" s="15"/>
      <c r="CE69" s="15"/>
      <c r="CF69" s="15"/>
      <c r="CG69" s="15"/>
      <c r="CH69" s="15"/>
      <c r="CI69" s="15"/>
      <c r="CJ69" s="15"/>
      <c r="CK69" s="15"/>
      <c r="CL69" s="15"/>
      <c r="CM69" s="15"/>
      <c r="CN69" s="15"/>
      <c r="CO69" s="15"/>
    </row>
    <row r="70" spans="1:93" ht="15.75">
      <c r="A70" s="21" t="s">
        <v>28</v>
      </c>
      <c r="B70" s="22">
        <v>47642</v>
      </c>
      <c r="C70" s="21"/>
      <c r="D70" s="23">
        <v>2164</v>
      </c>
      <c r="E70" s="23">
        <v>2379</v>
      </c>
      <c r="F70" s="23">
        <v>2439</v>
      </c>
      <c r="G70" s="23">
        <v>3091</v>
      </c>
      <c r="H70" s="23">
        <v>3990</v>
      </c>
      <c r="I70" s="23">
        <v>2722</v>
      </c>
      <c r="J70" s="23">
        <v>2533</v>
      </c>
      <c r="K70" s="23">
        <v>2605</v>
      </c>
      <c r="L70" s="23">
        <v>3006</v>
      </c>
      <c r="M70" s="23">
        <v>3652</v>
      </c>
      <c r="N70" s="23">
        <v>3739</v>
      </c>
      <c r="O70" s="23">
        <v>3172</v>
      </c>
      <c r="P70" s="23">
        <v>2752</v>
      </c>
      <c r="Q70" s="23">
        <v>2764</v>
      </c>
      <c r="R70" s="23">
        <v>2203</v>
      </c>
      <c r="S70" s="23">
        <v>1814</v>
      </c>
      <c r="T70" s="23">
        <v>1332</v>
      </c>
      <c r="U70" s="23">
        <v>794</v>
      </c>
      <c r="V70" s="23">
        <v>491</v>
      </c>
      <c r="W70" s="21"/>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25"/>
      <c r="BU70" s="15"/>
      <c r="BV70" s="15"/>
      <c r="BW70" s="15"/>
      <c r="BX70" s="15"/>
      <c r="BY70" s="15"/>
      <c r="BZ70" s="15"/>
      <c r="CA70" s="15"/>
      <c r="CB70" s="15"/>
      <c r="CC70" s="15"/>
      <c r="CD70" s="15"/>
      <c r="CE70" s="15"/>
      <c r="CF70" s="15"/>
      <c r="CG70" s="15"/>
      <c r="CH70" s="15"/>
      <c r="CI70" s="15"/>
      <c r="CJ70" s="15"/>
      <c r="CK70" s="15"/>
      <c r="CL70" s="15"/>
      <c r="CM70" s="15"/>
      <c r="CN70" s="15"/>
      <c r="CO70" s="15"/>
    </row>
    <row r="71" spans="1:93" ht="15.75">
      <c r="A71" s="21" t="s">
        <v>4</v>
      </c>
      <c r="B71" s="22">
        <v>47947</v>
      </c>
      <c r="C71" s="21"/>
      <c r="D71" s="23">
        <v>2407</v>
      </c>
      <c r="E71" s="23">
        <v>2597</v>
      </c>
      <c r="F71" s="23">
        <v>2392</v>
      </c>
      <c r="G71" s="23">
        <v>2510</v>
      </c>
      <c r="H71" s="23">
        <v>2865</v>
      </c>
      <c r="I71" s="23">
        <v>3035</v>
      </c>
      <c r="J71" s="23">
        <v>3189</v>
      </c>
      <c r="K71" s="23">
        <v>2828</v>
      </c>
      <c r="L71" s="23">
        <v>2812</v>
      </c>
      <c r="M71" s="23">
        <v>3607</v>
      </c>
      <c r="N71" s="23">
        <v>3898</v>
      </c>
      <c r="O71" s="23">
        <v>3595</v>
      </c>
      <c r="P71" s="23">
        <v>3021</v>
      </c>
      <c r="Q71" s="23">
        <v>2772</v>
      </c>
      <c r="R71" s="23">
        <v>2060</v>
      </c>
      <c r="S71" s="23">
        <v>1737</v>
      </c>
      <c r="T71" s="23">
        <v>1320</v>
      </c>
      <c r="U71" s="23">
        <v>849</v>
      </c>
      <c r="V71" s="23">
        <v>453</v>
      </c>
      <c r="W71" s="21"/>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25"/>
      <c r="BU71" s="15"/>
      <c r="BV71" s="15"/>
      <c r="BW71" s="15"/>
      <c r="BX71" s="15"/>
      <c r="BY71" s="15"/>
      <c r="BZ71" s="15"/>
      <c r="CA71" s="15"/>
      <c r="CB71" s="15"/>
      <c r="CC71" s="15"/>
      <c r="CD71" s="15"/>
      <c r="CE71" s="15"/>
      <c r="CF71" s="15"/>
      <c r="CG71" s="15"/>
      <c r="CH71" s="15"/>
      <c r="CI71" s="15"/>
      <c r="CJ71" s="15"/>
      <c r="CK71" s="15"/>
      <c r="CL71" s="15"/>
      <c r="CM71" s="15"/>
      <c r="CN71" s="15"/>
      <c r="CO71" s="15"/>
    </row>
    <row r="72" spans="1:93" ht="15.75">
      <c r="A72" s="21" t="s">
        <v>17</v>
      </c>
      <c r="B72" s="22">
        <v>91757</v>
      </c>
      <c r="C72" s="21"/>
      <c r="D72" s="23">
        <v>5073</v>
      </c>
      <c r="E72" s="23">
        <v>5602</v>
      </c>
      <c r="F72" s="23">
        <v>5289</v>
      </c>
      <c r="G72" s="23">
        <v>5198</v>
      </c>
      <c r="H72" s="23">
        <v>5133</v>
      </c>
      <c r="I72" s="23">
        <v>5803</v>
      </c>
      <c r="J72" s="23">
        <v>6127</v>
      </c>
      <c r="K72" s="23">
        <v>5905</v>
      </c>
      <c r="L72" s="23">
        <v>6558</v>
      </c>
      <c r="M72" s="23">
        <v>7549</v>
      </c>
      <c r="N72" s="23">
        <v>7177</v>
      </c>
      <c r="O72" s="23">
        <v>6091</v>
      </c>
      <c r="P72" s="23">
        <v>5094</v>
      </c>
      <c r="Q72" s="23">
        <v>4977</v>
      </c>
      <c r="R72" s="23">
        <v>3814</v>
      </c>
      <c r="S72" s="23">
        <v>2857</v>
      </c>
      <c r="T72" s="23">
        <v>1939</v>
      </c>
      <c r="U72" s="23">
        <v>1032</v>
      </c>
      <c r="V72" s="23">
        <v>539</v>
      </c>
      <c r="W72" s="21"/>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25"/>
      <c r="BU72" s="15"/>
      <c r="BV72" s="15"/>
      <c r="BW72" s="15"/>
      <c r="BX72" s="15"/>
      <c r="BY72" s="15"/>
      <c r="BZ72" s="15"/>
      <c r="CA72" s="15"/>
      <c r="CB72" s="15"/>
      <c r="CC72" s="15"/>
      <c r="CD72" s="15"/>
      <c r="CE72" s="15"/>
      <c r="CF72" s="15"/>
      <c r="CG72" s="15"/>
      <c r="CH72" s="15"/>
      <c r="CI72" s="15"/>
      <c r="CJ72" s="15"/>
      <c r="CK72" s="15"/>
      <c r="CL72" s="15"/>
      <c r="CM72" s="15"/>
      <c r="CN72" s="15"/>
      <c r="CO72" s="15"/>
    </row>
    <row r="73" spans="1:93">
      <c r="A73" s="26"/>
      <c r="B73" s="27"/>
      <c r="C73" s="27"/>
      <c r="D73" s="27"/>
      <c r="E73" s="27"/>
      <c r="F73" s="27"/>
      <c r="G73" s="27"/>
      <c r="H73" s="27"/>
      <c r="I73" s="27"/>
      <c r="J73" s="27"/>
      <c r="K73" s="27"/>
      <c r="L73" s="27"/>
      <c r="M73" s="27"/>
      <c r="N73" s="27"/>
      <c r="O73" s="27"/>
      <c r="P73" s="27"/>
      <c r="Q73" s="27"/>
      <c r="R73" s="27"/>
      <c r="S73" s="27"/>
      <c r="T73" s="27"/>
      <c r="U73" s="27"/>
      <c r="V73" s="27"/>
      <c r="W73" s="27"/>
      <c r="X73" s="32"/>
      <c r="Y73" s="33"/>
      <c r="Z73" s="33"/>
      <c r="AA73" s="33"/>
      <c r="AB73" s="33"/>
      <c r="AC73" s="33"/>
      <c r="AD73" s="33"/>
      <c r="AE73" s="33"/>
      <c r="AF73" s="33"/>
      <c r="AG73" s="33"/>
      <c r="AH73" s="33"/>
      <c r="AI73" s="33"/>
      <c r="AJ73" s="33"/>
      <c r="AK73" s="33"/>
      <c r="AL73" s="33"/>
      <c r="AM73" s="33"/>
      <c r="AN73" s="33"/>
      <c r="AO73" s="33"/>
      <c r="AP73" s="33"/>
      <c r="AQ73" s="33"/>
      <c r="AR73" s="33"/>
      <c r="AS73" s="33"/>
      <c r="AT73" s="33"/>
      <c r="AU73" s="32"/>
      <c r="AV73" s="32"/>
      <c r="AW73" s="33"/>
      <c r="AX73" s="33"/>
      <c r="AY73" s="33"/>
      <c r="AZ73" s="33"/>
      <c r="BA73" s="33"/>
      <c r="BB73" s="33"/>
      <c r="BC73" s="33"/>
      <c r="BD73" s="33"/>
      <c r="BE73" s="33"/>
      <c r="BF73" s="33"/>
      <c r="BG73" s="33"/>
      <c r="BH73" s="33"/>
      <c r="BI73" s="33"/>
      <c r="BJ73" s="33"/>
      <c r="BK73" s="33"/>
      <c r="BL73" s="33"/>
      <c r="BM73" s="33"/>
      <c r="BN73" s="33"/>
      <c r="BO73" s="33"/>
      <c r="BP73" s="33"/>
      <c r="BQ73" s="33"/>
      <c r="BR73" s="33"/>
      <c r="BS73" s="32"/>
      <c r="BT73" s="33"/>
      <c r="BU73" s="34"/>
      <c r="BV73" s="34"/>
      <c r="BW73" s="34"/>
      <c r="BX73" s="34"/>
      <c r="BY73" s="34"/>
      <c r="BZ73" s="34"/>
      <c r="CA73" s="34"/>
      <c r="CB73" s="34"/>
      <c r="CC73" s="34"/>
      <c r="CD73" s="34"/>
      <c r="CE73" s="34"/>
      <c r="CF73" s="34"/>
      <c r="CG73" s="34"/>
      <c r="CH73" s="34"/>
      <c r="CI73" s="34"/>
      <c r="CJ73" s="34"/>
      <c r="CK73" s="34"/>
      <c r="CL73" s="34"/>
      <c r="CM73" s="34"/>
      <c r="CN73" s="34"/>
      <c r="CO73" s="34"/>
    </row>
    <row r="74" spans="1:93">
      <c r="A74" s="32"/>
      <c r="B74" s="33"/>
      <c r="C74" s="33"/>
      <c r="D74" s="33"/>
      <c r="E74" s="33"/>
      <c r="F74" s="33"/>
      <c r="G74" s="33"/>
      <c r="H74" s="33"/>
      <c r="I74" s="33"/>
      <c r="J74" s="33"/>
      <c r="K74" s="33"/>
      <c r="L74" s="33"/>
      <c r="M74" s="33"/>
      <c r="N74" s="33"/>
      <c r="O74" s="33"/>
      <c r="P74" s="33"/>
      <c r="Q74" s="33"/>
      <c r="R74" s="33"/>
      <c r="S74" s="33"/>
      <c r="T74" s="33"/>
      <c r="U74" s="33"/>
      <c r="V74" s="33"/>
      <c r="W74" s="33"/>
      <c r="X74" s="32"/>
      <c r="Y74" s="33"/>
      <c r="Z74" s="33"/>
      <c r="AA74" s="33"/>
      <c r="AB74" s="33"/>
      <c r="AC74" s="33"/>
      <c r="AD74" s="33"/>
      <c r="AE74" s="33"/>
      <c r="AF74" s="33"/>
      <c r="AG74" s="33"/>
      <c r="AH74" s="33"/>
      <c r="AI74" s="33"/>
      <c r="AJ74" s="33"/>
      <c r="AK74" s="33"/>
      <c r="AL74" s="33"/>
      <c r="AM74" s="33"/>
      <c r="AN74" s="33"/>
      <c r="AO74" s="33"/>
      <c r="AP74" s="33"/>
      <c r="AQ74" s="33"/>
      <c r="AR74" s="33"/>
      <c r="AS74" s="33"/>
      <c r="AT74" s="33"/>
      <c r="AU74" s="32"/>
      <c r="AV74" s="32"/>
      <c r="AW74" s="33"/>
      <c r="AX74" s="33"/>
      <c r="AY74" s="33"/>
      <c r="AZ74" s="33"/>
      <c r="BA74" s="33"/>
      <c r="BB74" s="33"/>
      <c r="BC74" s="33"/>
      <c r="BD74" s="33"/>
      <c r="BE74" s="33"/>
      <c r="BF74" s="33"/>
      <c r="BG74" s="33"/>
      <c r="BH74" s="33"/>
      <c r="BI74" s="33"/>
      <c r="BJ74" s="33"/>
      <c r="BK74" s="33"/>
      <c r="BL74" s="33"/>
      <c r="BM74" s="33"/>
      <c r="BN74" s="33"/>
      <c r="BO74" s="33"/>
      <c r="BP74" s="33"/>
      <c r="BQ74" s="33"/>
      <c r="BR74" s="33"/>
      <c r="BS74" s="32"/>
      <c r="BT74" s="33"/>
      <c r="BU74" s="34"/>
      <c r="BV74" s="34"/>
      <c r="BW74" s="34"/>
      <c r="BX74" s="34"/>
      <c r="BY74" s="34"/>
      <c r="BZ74" s="34"/>
      <c r="CA74" s="34"/>
      <c r="CB74" s="34"/>
      <c r="CC74" s="34"/>
      <c r="CD74" s="34"/>
      <c r="CE74" s="34"/>
      <c r="CF74" s="34"/>
      <c r="CG74" s="34"/>
      <c r="CH74" s="34"/>
      <c r="CI74" s="34"/>
      <c r="CJ74" s="34"/>
      <c r="CK74" s="34"/>
      <c r="CL74" s="34"/>
      <c r="CM74" s="34"/>
      <c r="CN74" s="34"/>
      <c r="CO74" s="34"/>
    </row>
    <row r="75" spans="1:93">
      <c r="A75" s="3" t="s">
        <v>0</v>
      </c>
    </row>
  </sheetData>
  <mergeCells count="3">
    <mergeCell ref="A1:L1"/>
    <mergeCell ref="D3:V3"/>
    <mergeCell ref="D39:V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75"/>
  <sheetViews>
    <sheetView workbookViewId="0">
      <selection activeCell="A7" sqref="A7:A8"/>
    </sheetView>
  </sheetViews>
  <sheetFormatPr defaultColWidth="8.7109375" defaultRowHeight="15"/>
  <cols>
    <col min="1" max="1" width="20.28515625" style="1" customWidth="1"/>
    <col min="2" max="16384" width="8.7109375" style="1"/>
  </cols>
  <sheetData>
    <row r="1" spans="1:95" ht="15.75">
      <c r="A1" s="79" t="s">
        <v>75</v>
      </c>
      <c r="B1" s="79"/>
      <c r="C1" s="79"/>
      <c r="D1" s="79"/>
      <c r="E1" s="79"/>
      <c r="F1" s="79"/>
      <c r="G1" s="79"/>
      <c r="H1" s="79"/>
      <c r="I1" s="79"/>
      <c r="J1" s="79"/>
      <c r="K1" s="79"/>
      <c r="L1" s="79"/>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9"/>
      <c r="K2" s="40"/>
      <c r="L2" s="40"/>
      <c r="M2" s="41"/>
      <c r="N2" s="39"/>
      <c r="O2" s="39"/>
      <c r="P2" s="39"/>
      <c r="Q2" s="39"/>
      <c r="R2" s="39"/>
      <c r="S2" s="39"/>
      <c r="T2" s="39"/>
      <c r="U2" s="39"/>
      <c r="V2" s="42"/>
      <c r="W2" s="4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24"/>
      <c r="BU2" s="15"/>
      <c r="BV2" s="15"/>
      <c r="BW2" s="15"/>
      <c r="BX2" s="15"/>
      <c r="BY2" s="15"/>
      <c r="BZ2" s="15"/>
      <c r="CA2" s="15"/>
      <c r="CB2" s="15"/>
      <c r="CC2" s="15"/>
      <c r="CD2" s="15"/>
      <c r="CE2" s="15"/>
      <c r="CF2" s="15"/>
      <c r="CG2" s="15"/>
      <c r="CH2" s="15"/>
      <c r="CI2" s="15"/>
      <c r="CJ2" s="15"/>
      <c r="CK2" s="15"/>
      <c r="CL2" s="15"/>
      <c r="CM2" s="15"/>
      <c r="CN2" s="15"/>
      <c r="CO2" s="15"/>
      <c r="CP2" s="15"/>
      <c r="CQ2" s="15"/>
    </row>
    <row r="3" spans="1:95">
      <c r="A3" s="12" t="s">
        <v>1</v>
      </c>
      <c r="B3" s="13"/>
      <c r="C3" s="13"/>
      <c r="D3" s="80" t="s">
        <v>53</v>
      </c>
      <c r="E3" s="80"/>
      <c r="F3" s="80"/>
      <c r="G3" s="80"/>
      <c r="H3" s="80"/>
      <c r="I3" s="80"/>
      <c r="J3" s="80"/>
      <c r="K3" s="80"/>
      <c r="L3" s="80"/>
      <c r="M3" s="80"/>
      <c r="N3" s="80"/>
      <c r="O3" s="80"/>
      <c r="P3" s="80"/>
      <c r="Q3" s="80"/>
      <c r="R3" s="80"/>
      <c r="S3" s="80"/>
      <c r="T3" s="80"/>
      <c r="U3" s="80"/>
      <c r="V3" s="80"/>
      <c r="W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ht="15.75">
      <c r="A4" s="16" t="s">
        <v>54</v>
      </c>
      <c r="B4" s="17" t="s">
        <v>55</v>
      </c>
      <c r="C4" s="17"/>
      <c r="D4" s="18" t="s">
        <v>56</v>
      </c>
      <c r="E4" s="18" t="s">
        <v>57</v>
      </c>
      <c r="F4" s="18" t="s">
        <v>58</v>
      </c>
      <c r="G4" s="18" t="s">
        <v>59</v>
      </c>
      <c r="H4" s="18" t="s">
        <v>60</v>
      </c>
      <c r="I4" s="18" t="s">
        <v>61</v>
      </c>
      <c r="J4" s="18" t="s">
        <v>62</v>
      </c>
      <c r="K4" s="18" t="s">
        <v>63</v>
      </c>
      <c r="L4" s="18" t="s">
        <v>64</v>
      </c>
      <c r="M4" s="18" t="s">
        <v>65</v>
      </c>
      <c r="N4" s="18" t="s">
        <v>66</v>
      </c>
      <c r="O4" s="18" t="s">
        <v>67</v>
      </c>
      <c r="P4" s="18" t="s">
        <v>68</v>
      </c>
      <c r="Q4" s="18" t="s">
        <v>69</v>
      </c>
      <c r="R4" s="18" t="s">
        <v>70</v>
      </c>
      <c r="S4" s="18" t="s">
        <v>71</v>
      </c>
      <c r="T4" s="18" t="s">
        <v>72</v>
      </c>
      <c r="U4" s="18" t="s">
        <v>73</v>
      </c>
      <c r="V4" s="18" t="s">
        <v>74</v>
      </c>
      <c r="W4" s="1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5" ht="15.75">
      <c r="A5" s="21" t="s">
        <v>33</v>
      </c>
      <c r="B5" s="22">
        <v>114121</v>
      </c>
      <c r="C5" s="22"/>
      <c r="D5" s="23">
        <v>6226</v>
      </c>
      <c r="E5" s="23">
        <v>5612</v>
      </c>
      <c r="F5" s="23">
        <v>4649</v>
      </c>
      <c r="G5" s="23">
        <v>5520</v>
      </c>
      <c r="H5" s="23">
        <v>10055</v>
      </c>
      <c r="I5" s="23">
        <v>13084</v>
      </c>
      <c r="J5" s="23">
        <v>10533</v>
      </c>
      <c r="K5" s="23">
        <v>8518</v>
      </c>
      <c r="L5" s="23">
        <v>7308</v>
      </c>
      <c r="M5" s="23">
        <v>7281</v>
      </c>
      <c r="N5" s="23">
        <v>7284</v>
      </c>
      <c r="O5" s="23">
        <v>6797</v>
      </c>
      <c r="P5" s="23">
        <v>6027</v>
      </c>
      <c r="Q5" s="23">
        <v>5436</v>
      </c>
      <c r="R5" s="23">
        <v>3551</v>
      </c>
      <c r="S5" s="23">
        <v>2734</v>
      </c>
      <c r="T5" s="23">
        <v>2016</v>
      </c>
      <c r="U5" s="23">
        <v>1046</v>
      </c>
      <c r="V5" s="23">
        <v>444</v>
      </c>
      <c r="W5" s="22"/>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24"/>
      <c r="BU5" s="15"/>
      <c r="BV5" s="15"/>
      <c r="BW5" s="15"/>
      <c r="BX5" s="15"/>
      <c r="BY5" s="15"/>
      <c r="BZ5" s="15"/>
      <c r="CA5" s="15"/>
      <c r="CB5" s="15"/>
      <c r="CC5" s="15"/>
      <c r="CD5" s="15"/>
      <c r="CE5" s="15"/>
      <c r="CF5" s="15"/>
      <c r="CG5" s="15"/>
      <c r="CH5" s="15"/>
      <c r="CI5" s="15"/>
      <c r="CJ5" s="15"/>
      <c r="CK5" s="15"/>
      <c r="CL5" s="15"/>
      <c r="CM5" s="15"/>
      <c r="CN5" s="15"/>
      <c r="CO5" s="15"/>
      <c r="CP5" s="15"/>
      <c r="CQ5" s="15"/>
    </row>
    <row r="6" spans="1:95" ht="15.75">
      <c r="A6" s="21" t="s">
        <v>25</v>
      </c>
      <c r="B6" s="22">
        <v>130371</v>
      </c>
      <c r="C6" s="22"/>
      <c r="D6" s="23">
        <v>7658</v>
      </c>
      <c r="E6" s="23">
        <v>8493</v>
      </c>
      <c r="F6" s="23">
        <v>7490</v>
      </c>
      <c r="G6" s="23">
        <v>7573</v>
      </c>
      <c r="H6" s="23">
        <v>7186</v>
      </c>
      <c r="I6" s="23">
        <v>7069</v>
      </c>
      <c r="J6" s="23">
        <v>7663</v>
      </c>
      <c r="K6" s="23">
        <v>8354</v>
      </c>
      <c r="L6" s="23">
        <v>9123</v>
      </c>
      <c r="M6" s="23">
        <v>9947</v>
      </c>
      <c r="N6" s="23">
        <v>10126</v>
      </c>
      <c r="O6" s="23">
        <v>9139</v>
      </c>
      <c r="P6" s="23">
        <v>8184</v>
      </c>
      <c r="Q6" s="23">
        <v>8231</v>
      </c>
      <c r="R6" s="23">
        <v>5529</v>
      </c>
      <c r="S6" s="23">
        <v>3979</v>
      </c>
      <c r="T6" s="23">
        <v>2665</v>
      </c>
      <c r="U6" s="23">
        <v>1348</v>
      </c>
      <c r="V6" s="23">
        <v>614</v>
      </c>
      <c r="W6" s="2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24"/>
      <c r="BU6" s="15"/>
      <c r="BV6" s="15"/>
      <c r="BW6" s="15"/>
      <c r="BX6" s="15"/>
      <c r="BY6" s="15"/>
      <c r="BZ6" s="15"/>
      <c r="CA6" s="15"/>
      <c r="CB6" s="15"/>
      <c r="CC6" s="15"/>
      <c r="CD6" s="15"/>
      <c r="CE6" s="15"/>
      <c r="CF6" s="15"/>
      <c r="CG6" s="15"/>
      <c r="CH6" s="15"/>
      <c r="CI6" s="15"/>
      <c r="CJ6" s="15"/>
      <c r="CK6" s="15"/>
      <c r="CL6" s="15"/>
      <c r="CM6" s="15"/>
      <c r="CN6" s="15"/>
      <c r="CO6" s="15"/>
      <c r="CP6" s="15"/>
      <c r="CQ6" s="15"/>
    </row>
    <row r="7" spans="1:95" ht="15.75">
      <c r="A7" s="21" t="s">
        <v>21</v>
      </c>
      <c r="B7" s="22">
        <v>56769</v>
      </c>
      <c r="C7" s="22"/>
      <c r="D7" s="23">
        <v>2989</v>
      </c>
      <c r="E7" s="23">
        <v>3089</v>
      </c>
      <c r="F7" s="23">
        <v>3128</v>
      </c>
      <c r="G7" s="23">
        <v>3445</v>
      </c>
      <c r="H7" s="23">
        <v>3297</v>
      </c>
      <c r="I7" s="23">
        <v>3008</v>
      </c>
      <c r="J7" s="23">
        <v>3098</v>
      </c>
      <c r="K7" s="23">
        <v>2990</v>
      </c>
      <c r="L7" s="23">
        <v>3389</v>
      </c>
      <c r="M7" s="23">
        <v>4018</v>
      </c>
      <c r="N7" s="23">
        <v>4570</v>
      </c>
      <c r="O7" s="23">
        <v>4032</v>
      </c>
      <c r="P7" s="23">
        <v>3723</v>
      </c>
      <c r="Q7" s="23">
        <v>4139</v>
      </c>
      <c r="R7" s="23">
        <v>2968</v>
      </c>
      <c r="S7" s="23">
        <v>2218</v>
      </c>
      <c r="T7" s="23">
        <v>1505</v>
      </c>
      <c r="U7" s="23">
        <v>820</v>
      </c>
      <c r="V7" s="23">
        <v>343</v>
      </c>
      <c r="W7" s="22"/>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24"/>
    </row>
    <row r="8" spans="1:95" ht="15.75">
      <c r="A8" s="21" t="s">
        <v>22</v>
      </c>
      <c r="B8" s="22">
        <v>43319</v>
      </c>
      <c r="C8" s="22"/>
      <c r="D8" s="23">
        <v>1908</v>
      </c>
      <c r="E8" s="23">
        <v>2169</v>
      </c>
      <c r="F8" s="23">
        <v>2209</v>
      </c>
      <c r="G8" s="23">
        <v>2566</v>
      </c>
      <c r="H8" s="23">
        <v>2955</v>
      </c>
      <c r="I8" s="23">
        <v>2486</v>
      </c>
      <c r="J8" s="23">
        <v>1993</v>
      </c>
      <c r="K8" s="23">
        <v>2111</v>
      </c>
      <c r="L8" s="23">
        <v>2439</v>
      </c>
      <c r="M8" s="23">
        <v>3009</v>
      </c>
      <c r="N8" s="23">
        <v>3357</v>
      </c>
      <c r="O8" s="23">
        <v>3246</v>
      </c>
      <c r="P8" s="23">
        <v>3097</v>
      </c>
      <c r="Q8" s="23">
        <v>3351</v>
      </c>
      <c r="R8" s="23">
        <v>2599</v>
      </c>
      <c r="S8" s="23">
        <v>1841</v>
      </c>
      <c r="T8" s="23">
        <v>1171</v>
      </c>
      <c r="U8" s="23">
        <v>580</v>
      </c>
      <c r="V8" s="23">
        <v>232</v>
      </c>
      <c r="W8" s="22"/>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24"/>
    </row>
    <row r="9" spans="1:95" ht="15.75">
      <c r="A9" s="21" t="s">
        <v>27</v>
      </c>
      <c r="B9" s="22">
        <v>246778</v>
      </c>
      <c r="C9" s="22"/>
      <c r="D9" s="23">
        <v>13636</v>
      </c>
      <c r="E9" s="23">
        <v>13033</v>
      </c>
      <c r="F9" s="23">
        <v>10940</v>
      </c>
      <c r="G9" s="23">
        <v>12603</v>
      </c>
      <c r="H9" s="23">
        <v>20799</v>
      </c>
      <c r="I9" s="23">
        <v>25953</v>
      </c>
      <c r="J9" s="23">
        <v>22449</v>
      </c>
      <c r="K9" s="23">
        <v>18925</v>
      </c>
      <c r="L9" s="23">
        <v>16766</v>
      </c>
      <c r="M9" s="23">
        <v>16303</v>
      </c>
      <c r="N9" s="23">
        <v>16177</v>
      </c>
      <c r="O9" s="23">
        <v>14276</v>
      </c>
      <c r="P9" s="23">
        <v>12088</v>
      </c>
      <c r="Q9" s="23">
        <v>11191</v>
      </c>
      <c r="R9" s="23">
        <v>7692</v>
      </c>
      <c r="S9" s="23">
        <v>5881</v>
      </c>
      <c r="T9" s="23">
        <v>4490</v>
      </c>
      <c r="U9" s="23">
        <v>2411</v>
      </c>
      <c r="V9" s="23">
        <v>1165</v>
      </c>
      <c r="W9" s="22"/>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24"/>
    </row>
    <row r="10" spans="1:95" ht="15.75">
      <c r="A10" s="21" t="s">
        <v>6</v>
      </c>
      <c r="B10" s="22">
        <v>25167</v>
      </c>
      <c r="C10" s="22"/>
      <c r="D10" s="23">
        <v>1515</v>
      </c>
      <c r="E10" s="23">
        <v>1425</v>
      </c>
      <c r="F10" s="23">
        <v>1410</v>
      </c>
      <c r="G10" s="23">
        <v>1523</v>
      </c>
      <c r="H10" s="23">
        <v>1591</v>
      </c>
      <c r="I10" s="23">
        <v>1326</v>
      </c>
      <c r="J10" s="23">
        <v>1379</v>
      </c>
      <c r="K10" s="23">
        <v>1433</v>
      </c>
      <c r="L10" s="23">
        <v>1613</v>
      </c>
      <c r="M10" s="23">
        <v>2056</v>
      </c>
      <c r="N10" s="23">
        <v>2021</v>
      </c>
      <c r="O10" s="23">
        <v>1828</v>
      </c>
      <c r="P10" s="23">
        <v>1579</v>
      </c>
      <c r="Q10" s="23">
        <v>1637</v>
      </c>
      <c r="R10" s="23">
        <v>1185</v>
      </c>
      <c r="S10" s="23">
        <v>810</v>
      </c>
      <c r="T10" s="23">
        <v>486</v>
      </c>
      <c r="U10" s="23">
        <v>249</v>
      </c>
      <c r="V10" s="23">
        <v>101</v>
      </c>
      <c r="W10" s="2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24"/>
    </row>
    <row r="11" spans="1:95" ht="15.75">
      <c r="A11" s="21" t="s">
        <v>20</v>
      </c>
      <c r="B11" s="22">
        <v>72533</v>
      </c>
      <c r="C11" s="22"/>
      <c r="D11" s="23">
        <v>3480</v>
      </c>
      <c r="E11" s="23">
        <v>3925</v>
      </c>
      <c r="F11" s="23">
        <v>3879</v>
      </c>
      <c r="G11" s="23">
        <v>3995</v>
      </c>
      <c r="H11" s="23">
        <v>3996</v>
      </c>
      <c r="I11" s="23">
        <v>3672</v>
      </c>
      <c r="J11" s="23">
        <v>3519</v>
      </c>
      <c r="K11" s="23">
        <v>3252</v>
      </c>
      <c r="L11" s="23">
        <v>3894</v>
      </c>
      <c r="M11" s="23">
        <v>5061</v>
      </c>
      <c r="N11" s="23">
        <v>5884</v>
      </c>
      <c r="O11" s="23">
        <v>5552</v>
      </c>
      <c r="P11" s="23">
        <v>5261</v>
      </c>
      <c r="Q11" s="23">
        <v>5663</v>
      </c>
      <c r="R11" s="23">
        <v>4333</v>
      </c>
      <c r="S11" s="23">
        <v>3339</v>
      </c>
      <c r="T11" s="23">
        <v>2250</v>
      </c>
      <c r="U11" s="23">
        <v>1098</v>
      </c>
      <c r="V11" s="23">
        <v>480</v>
      </c>
      <c r="W11" s="2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24"/>
    </row>
    <row r="12" spans="1:95" ht="15.75">
      <c r="A12" s="21" t="s">
        <v>14</v>
      </c>
      <c r="B12" s="22">
        <v>71432</v>
      </c>
      <c r="C12" s="22"/>
      <c r="D12" s="23">
        <v>4072</v>
      </c>
      <c r="E12" s="23">
        <v>3918</v>
      </c>
      <c r="F12" s="23">
        <v>3553</v>
      </c>
      <c r="G12" s="23">
        <v>4232</v>
      </c>
      <c r="H12" s="23">
        <v>6850</v>
      </c>
      <c r="I12" s="23">
        <v>7015</v>
      </c>
      <c r="J12" s="23">
        <v>5275</v>
      </c>
      <c r="K12" s="23">
        <v>4008</v>
      </c>
      <c r="L12" s="23">
        <v>3685</v>
      </c>
      <c r="M12" s="23">
        <v>4514</v>
      </c>
      <c r="N12" s="23">
        <v>4693</v>
      </c>
      <c r="O12" s="23">
        <v>4632</v>
      </c>
      <c r="P12" s="23">
        <v>3735</v>
      </c>
      <c r="Q12" s="23">
        <v>3703</v>
      </c>
      <c r="R12" s="23">
        <v>2650</v>
      </c>
      <c r="S12" s="23">
        <v>2157</v>
      </c>
      <c r="T12" s="23">
        <v>1534</v>
      </c>
      <c r="U12" s="23">
        <v>852</v>
      </c>
      <c r="V12" s="23">
        <v>354</v>
      </c>
      <c r="W12" s="22"/>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24"/>
    </row>
    <row r="13" spans="1:95" ht="15.75">
      <c r="A13" s="21" t="s">
        <v>18</v>
      </c>
      <c r="B13" s="22">
        <v>59273</v>
      </c>
      <c r="C13" s="22"/>
      <c r="D13" s="23">
        <v>3482</v>
      </c>
      <c r="E13" s="23">
        <v>3507</v>
      </c>
      <c r="F13" s="23">
        <v>3216</v>
      </c>
      <c r="G13" s="23">
        <v>3477</v>
      </c>
      <c r="H13" s="23">
        <v>3689</v>
      </c>
      <c r="I13" s="23">
        <v>3552</v>
      </c>
      <c r="J13" s="23">
        <v>3358</v>
      </c>
      <c r="K13" s="23">
        <v>3246</v>
      </c>
      <c r="L13" s="23">
        <v>3714</v>
      </c>
      <c r="M13" s="23">
        <v>4466</v>
      </c>
      <c r="N13" s="23">
        <v>4685</v>
      </c>
      <c r="O13" s="23">
        <v>4283</v>
      </c>
      <c r="P13" s="23">
        <v>3731</v>
      </c>
      <c r="Q13" s="23">
        <v>3787</v>
      </c>
      <c r="R13" s="23">
        <v>2773</v>
      </c>
      <c r="S13" s="23">
        <v>2086</v>
      </c>
      <c r="T13" s="23">
        <v>1329</v>
      </c>
      <c r="U13" s="23">
        <v>643</v>
      </c>
      <c r="V13" s="23">
        <v>249</v>
      </c>
      <c r="W13" s="22"/>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24"/>
    </row>
    <row r="14" spans="1:95" ht="15.75">
      <c r="A14" s="21" t="s">
        <v>5</v>
      </c>
      <c r="B14" s="22">
        <v>52014</v>
      </c>
      <c r="C14" s="22"/>
      <c r="D14" s="23">
        <v>2739</v>
      </c>
      <c r="E14" s="23">
        <v>3113</v>
      </c>
      <c r="F14" s="23">
        <v>3156</v>
      </c>
      <c r="G14" s="23">
        <v>3277</v>
      </c>
      <c r="H14" s="23">
        <v>3335</v>
      </c>
      <c r="I14" s="23">
        <v>2823</v>
      </c>
      <c r="J14" s="23">
        <v>2430</v>
      </c>
      <c r="K14" s="23">
        <v>2566</v>
      </c>
      <c r="L14" s="23">
        <v>3061</v>
      </c>
      <c r="M14" s="23">
        <v>3704</v>
      </c>
      <c r="N14" s="23">
        <v>4160</v>
      </c>
      <c r="O14" s="23">
        <v>3876</v>
      </c>
      <c r="P14" s="23">
        <v>3387</v>
      </c>
      <c r="Q14" s="23">
        <v>3321</v>
      </c>
      <c r="R14" s="23">
        <v>2472</v>
      </c>
      <c r="S14" s="23">
        <v>2013</v>
      </c>
      <c r="T14" s="23">
        <v>1495</v>
      </c>
      <c r="U14" s="23">
        <v>749</v>
      </c>
      <c r="V14" s="23">
        <v>337</v>
      </c>
      <c r="W14" s="22"/>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24"/>
    </row>
    <row r="15" spans="1:95" ht="15.75">
      <c r="A15" s="21" t="s">
        <v>23</v>
      </c>
      <c r="B15" s="22">
        <v>49830</v>
      </c>
      <c r="C15" s="22"/>
      <c r="D15" s="23">
        <v>2919</v>
      </c>
      <c r="E15" s="23">
        <v>3253</v>
      </c>
      <c r="F15" s="23">
        <v>2988</v>
      </c>
      <c r="G15" s="23">
        <v>2855</v>
      </c>
      <c r="H15" s="23">
        <v>2990</v>
      </c>
      <c r="I15" s="23">
        <v>2551</v>
      </c>
      <c r="J15" s="23">
        <v>2530</v>
      </c>
      <c r="K15" s="23">
        <v>2713</v>
      </c>
      <c r="L15" s="23">
        <v>3382</v>
      </c>
      <c r="M15" s="23">
        <v>3741</v>
      </c>
      <c r="N15" s="23">
        <v>4090</v>
      </c>
      <c r="O15" s="23">
        <v>3744</v>
      </c>
      <c r="P15" s="23">
        <v>3034</v>
      </c>
      <c r="Q15" s="23">
        <v>3001</v>
      </c>
      <c r="R15" s="23">
        <v>2305</v>
      </c>
      <c r="S15" s="23">
        <v>1690</v>
      </c>
      <c r="T15" s="23">
        <v>1188</v>
      </c>
      <c r="U15" s="23">
        <v>598</v>
      </c>
      <c r="V15" s="23">
        <v>258</v>
      </c>
      <c r="W15" s="22"/>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24"/>
    </row>
    <row r="16" spans="1:95" ht="15.75">
      <c r="A16" s="21" t="s">
        <v>13</v>
      </c>
      <c r="B16" s="22">
        <v>44620</v>
      </c>
      <c r="C16" s="22"/>
      <c r="D16" s="23">
        <v>2701</v>
      </c>
      <c r="E16" s="23">
        <v>3169</v>
      </c>
      <c r="F16" s="23">
        <v>2994</v>
      </c>
      <c r="G16" s="23">
        <v>3092</v>
      </c>
      <c r="H16" s="23">
        <v>2815</v>
      </c>
      <c r="I16" s="23">
        <v>2235</v>
      </c>
      <c r="J16" s="23">
        <v>1892</v>
      </c>
      <c r="K16" s="23">
        <v>2396</v>
      </c>
      <c r="L16" s="23">
        <v>2856</v>
      </c>
      <c r="M16" s="23">
        <v>3208</v>
      </c>
      <c r="N16" s="23">
        <v>3473</v>
      </c>
      <c r="O16" s="23">
        <v>3233</v>
      </c>
      <c r="P16" s="23">
        <v>2791</v>
      </c>
      <c r="Q16" s="23">
        <v>2478</v>
      </c>
      <c r="R16" s="23">
        <v>1844</v>
      </c>
      <c r="S16" s="23">
        <v>1519</v>
      </c>
      <c r="T16" s="23">
        <v>1102</v>
      </c>
      <c r="U16" s="23">
        <v>561</v>
      </c>
      <c r="V16" s="23">
        <v>261</v>
      </c>
      <c r="W16" s="22"/>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24"/>
    </row>
    <row r="17" spans="1:72" ht="15.75">
      <c r="A17" s="21" t="s">
        <v>24</v>
      </c>
      <c r="B17" s="22">
        <v>78026</v>
      </c>
      <c r="C17" s="21"/>
      <c r="D17" s="23">
        <v>4543</v>
      </c>
      <c r="E17" s="23">
        <v>4782</v>
      </c>
      <c r="F17" s="23">
        <v>4412</v>
      </c>
      <c r="G17" s="23">
        <v>4584</v>
      </c>
      <c r="H17" s="23">
        <v>4670</v>
      </c>
      <c r="I17" s="23">
        <v>4538</v>
      </c>
      <c r="J17" s="23">
        <v>4657</v>
      </c>
      <c r="K17" s="23">
        <v>4994</v>
      </c>
      <c r="L17" s="23">
        <v>5398</v>
      </c>
      <c r="M17" s="23">
        <v>6279</v>
      </c>
      <c r="N17" s="23">
        <v>6186</v>
      </c>
      <c r="O17" s="23">
        <v>5421</v>
      </c>
      <c r="P17" s="23">
        <v>4431</v>
      </c>
      <c r="Q17" s="23">
        <v>4682</v>
      </c>
      <c r="R17" s="23">
        <v>3266</v>
      </c>
      <c r="S17" s="23">
        <v>2408</v>
      </c>
      <c r="T17" s="23">
        <v>1683</v>
      </c>
      <c r="U17" s="23">
        <v>763</v>
      </c>
      <c r="V17" s="23">
        <v>329</v>
      </c>
      <c r="W17" s="21"/>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25"/>
    </row>
    <row r="18" spans="1:72" ht="15.75">
      <c r="A18" s="21" t="s">
        <v>19</v>
      </c>
      <c r="B18" s="22">
        <v>179552</v>
      </c>
      <c r="C18" s="21"/>
      <c r="D18" s="23">
        <v>10157</v>
      </c>
      <c r="E18" s="23">
        <v>10906</v>
      </c>
      <c r="F18" s="23">
        <v>9948</v>
      </c>
      <c r="G18" s="23">
        <v>10687</v>
      </c>
      <c r="H18" s="23">
        <v>12020</v>
      </c>
      <c r="I18" s="23">
        <v>10466</v>
      </c>
      <c r="J18" s="23">
        <v>10197</v>
      </c>
      <c r="K18" s="23">
        <v>10280</v>
      </c>
      <c r="L18" s="23">
        <v>11190</v>
      </c>
      <c r="M18" s="23">
        <v>13408</v>
      </c>
      <c r="N18" s="23">
        <v>13327</v>
      </c>
      <c r="O18" s="23">
        <v>12779</v>
      </c>
      <c r="P18" s="23">
        <v>10956</v>
      </c>
      <c r="Q18" s="23">
        <v>11517</v>
      </c>
      <c r="R18" s="23">
        <v>8633</v>
      </c>
      <c r="S18" s="23">
        <v>6060</v>
      </c>
      <c r="T18" s="23">
        <v>4105</v>
      </c>
      <c r="U18" s="23">
        <v>2030</v>
      </c>
      <c r="V18" s="23">
        <v>886</v>
      </c>
      <c r="W18" s="21"/>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25"/>
    </row>
    <row r="19" spans="1:72" ht="15.75">
      <c r="A19" s="21" t="s">
        <v>9</v>
      </c>
      <c r="B19" s="22">
        <v>299035</v>
      </c>
      <c r="C19" s="21"/>
      <c r="D19" s="23">
        <v>17789</v>
      </c>
      <c r="E19" s="23">
        <v>15866</v>
      </c>
      <c r="F19" s="23">
        <v>13703</v>
      </c>
      <c r="G19" s="23">
        <v>16669</v>
      </c>
      <c r="H19" s="23">
        <v>27102</v>
      </c>
      <c r="I19" s="23">
        <v>31828</v>
      </c>
      <c r="J19" s="23">
        <v>27904</v>
      </c>
      <c r="K19" s="23">
        <v>22182</v>
      </c>
      <c r="L19" s="23">
        <v>18717</v>
      </c>
      <c r="M19" s="23">
        <v>19948</v>
      </c>
      <c r="N19" s="23">
        <v>19976</v>
      </c>
      <c r="O19" s="23">
        <v>17580</v>
      </c>
      <c r="P19" s="23">
        <v>14433</v>
      </c>
      <c r="Q19" s="23">
        <v>12473</v>
      </c>
      <c r="R19" s="23">
        <v>8760</v>
      </c>
      <c r="S19" s="23">
        <v>6503</v>
      </c>
      <c r="T19" s="23">
        <v>4488</v>
      </c>
      <c r="U19" s="23">
        <v>2162</v>
      </c>
      <c r="V19" s="23">
        <v>952</v>
      </c>
      <c r="W19" s="21"/>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25"/>
    </row>
    <row r="20" spans="1:72" ht="15.75">
      <c r="A20" s="21" t="s">
        <v>29</v>
      </c>
      <c r="B20" s="22">
        <v>114846</v>
      </c>
      <c r="C20" s="21"/>
      <c r="D20" s="23">
        <v>6012</v>
      </c>
      <c r="E20" s="23">
        <v>6690</v>
      </c>
      <c r="F20" s="23">
        <v>6446</v>
      </c>
      <c r="G20" s="23">
        <v>6805</v>
      </c>
      <c r="H20" s="23">
        <v>6178</v>
      </c>
      <c r="I20" s="23">
        <v>6176</v>
      </c>
      <c r="J20" s="23">
        <v>6464</v>
      </c>
      <c r="K20" s="23">
        <v>6481</v>
      </c>
      <c r="L20" s="23">
        <v>6714</v>
      </c>
      <c r="M20" s="23">
        <v>8184</v>
      </c>
      <c r="N20" s="23">
        <v>9055</v>
      </c>
      <c r="O20" s="23">
        <v>8716</v>
      </c>
      <c r="P20" s="23">
        <v>7980</v>
      </c>
      <c r="Q20" s="23">
        <v>8009</v>
      </c>
      <c r="R20" s="23">
        <v>5994</v>
      </c>
      <c r="S20" s="23">
        <v>4056</v>
      </c>
      <c r="T20" s="23">
        <v>2818</v>
      </c>
      <c r="U20" s="23">
        <v>1460</v>
      </c>
      <c r="V20" s="23">
        <v>608</v>
      </c>
      <c r="W20" s="21"/>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25"/>
    </row>
    <row r="21" spans="1:72" ht="15.75">
      <c r="A21" s="21" t="s">
        <v>10</v>
      </c>
      <c r="B21" s="22">
        <v>37836</v>
      </c>
      <c r="C21" s="21"/>
      <c r="D21" s="23">
        <v>1983</v>
      </c>
      <c r="E21" s="23">
        <v>2194</v>
      </c>
      <c r="F21" s="23">
        <v>2052</v>
      </c>
      <c r="G21" s="23">
        <v>2269</v>
      </c>
      <c r="H21" s="23">
        <v>2412</v>
      </c>
      <c r="I21" s="23">
        <v>2322</v>
      </c>
      <c r="J21" s="23">
        <v>2227</v>
      </c>
      <c r="K21" s="23">
        <v>2010</v>
      </c>
      <c r="L21" s="23">
        <v>2118</v>
      </c>
      <c r="M21" s="23">
        <v>2694</v>
      </c>
      <c r="N21" s="23">
        <v>3256</v>
      </c>
      <c r="O21" s="23">
        <v>2965</v>
      </c>
      <c r="P21" s="23">
        <v>2425</v>
      </c>
      <c r="Q21" s="23">
        <v>2361</v>
      </c>
      <c r="R21" s="23">
        <v>1795</v>
      </c>
      <c r="S21" s="23">
        <v>1293</v>
      </c>
      <c r="T21" s="23">
        <v>847</v>
      </c>
      <c r="U21" s="23">
        <v>423</v>
      </c>
      <c r="V21" s="23">
        <v>190</v>
      </c>
      <c r="W21" s="21"/>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25"/>
    </row>
    <row r="22" spans="1:72" ht="15.75">
      <c r="A22" s="21" t="s">
        <v>15</v>
      </c>
      <c r="B22" s="22">
        <v>42579</v>
      </c>
      <c r="C22" s="21"/>
      <c r="D22" s="23">
        <v>2871</v>
      </c>
      <c r="E22" s="23">
        <v>2672</v>
      </c>
      <c r="F22" s="23">
        <v>2531</v>
      </c>
      <c r="G22" s="23">
        <v>2465</v>
      </c>
      <c r="H22" s="23">
        <v>2508</v>
      </c>
      <c r="I22" s="23">
        <v>2460</v>
      </c>
      <c r="J22" s="23">
        <v>2518</v>
      </c>
      <c r="K22" s="23">
        <v>2614</v>
      </c>
      <c r="L22" s="23">
        <v>2717</v>
      </c>
      <c r="M22" s="23">
        <v>3128</v>
      </c>
      <c r="N22" s="23">
        <v>3186</v>
      </c>
      <c r="O22" s="23">
        <v>2942</v>
      </c>
      <c r="P22" s="23">
        <v>2609</v>
      </c>
      <c r="Q22" s="23">
        <v>2602</v>
      </c>
      <c r="R22" s="23">
        <v>1939</v>
      </c>
      <c r="S22" s="23">
        <v>1321</v>
      </c>
      <c r="T22" s="23">
        <v>862</v>
      </c>
      <c r="U22" s="23">
        <v>460</v>
      </c>
      <c r="V22" s="23">
        <v>174</v>
      </c>
      <c r="W22" s="21"/>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25"/>
    </row>
    <row r="23" spans="1:72" ht="15.75">
      <c r="A23" s="21" t="s">
        <v>34</v>
      </c>
      <c r="B23" s="22">
        <v>47653</v>
      </c>
      <c r="C23" s="21"/>
      <c r="D23" s="23">
        <v>2478</v>
      </c>
      <c r="E23" s="23">
        <v>2852</v>
      </c>
      <c r="F23" s="23">
        <v>2617</v>
      </c>
      <c r="G23" s="23">
        <v>2932</v>
      </c>
      <c r="H23" s="23">
        <v>3018</v>
      </c>
      <c r="I23" s="23">
        <v>2889</v>
      </c>
      <c r="J23" s="23">
        <v>2814</v>
      </c>
      <c r="K23" s="23">
        <v>2643</v>
      </c>
      <c r="L23" s="23">
        <v>2980</v>
      </c>
      <c r="M23" s="23">
        <v>3682</v>
      </c>
      <c r="N23" s="23">
        <v>3617</v>
      </c>
      <c r="O23" s="23">
        <v>3261</v>
      </c>
      <c r="P23" s="23">
        <v>2966</v>
      </c>
      <c r="Q23" s="23">
        <v>2943</v>
      </c>
      <c r="R23" s="23">
        <v>2258</v>
      </c>
      <c r="S23" s="23">
        <v>1744</v>
      </c>
      <c r="T23" s="23">
        <v>1108</v>
      </c>
      <c r="U23" s="23">
        <v>599</v>
      </c>
      <c r="V23" s="23">
        <v>252</v>
      </c>
      <c r="W23" s="21"/>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25"/>
    </row>
    <row r="24" spans="1:72" ht="15.75">
      <c r="A24" s="21" t="s">
        <v>32</v>
      </c>
      <c r="B24" s="22">
        <v>13269</v>
      </c>
      <c r="C24" s="21"/>
      <c r="D24" s="23">
        <v>642</v>
      </c>
      <c r="E24" s="23">
        <v>756</v>
      </c>
      <c r="F24" s="23">
        <v>705</v>
      </c>
      <c r="G24" s="23">
        <v>673</v>
      </c>
      <c r="H24" s="23">
        <v>650</v>
      </c>
      <c r="I24" s="23">
        <v>613</v>
      </c>
      <c r="J24" s="23">
        <v>618</v>
      </c>
      <c r="K24" s="23">
        <v>687</v>
      </c>
      <c r="L24" s="23">
        <v>816</v>
      </c>
      <c r="M24" s="23">
        <v>1062</v>
      </c>
      <c r="N24" s="23">
        <v>1035</v>
      </c>
      <c r="O24" s="23">
        <v>1018</v>
      </c>
      <c r="P24" s="23">
        <v>987</v>
      </c>
      <c r="Q24" s="23">
        <v>1050</v>
      </c>
      <c r="R24" s="23">
        <v>741</v>
      </c>
      <c r="S24" s="23">
        <v>580</v>
      </c>
      <c r="T24" s="23">
        <v>355</v>
      </c>
      <c r="U24" s="23">
        <v>210</v>
      </c>
      <c r="V24" s="23">
        <v>71</v>
      </c>
      <c r="W24" s="21"/>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25"/>
    </row>
    <row r="25" spans="1:72" ht="15.75">
      <c r="A25" s="21" t="s">
        <v>8</v>
      </c>
      <c r="B25" s="22">
        <v>64655</v>
      </c>
      <c r="C25" s="21"/>
      <c r="D25" s="23">
        <v>3503</v>
      </c>
      <c r="E25" s="23">
        <v>3825</v>
      </c>
      <c r="F25" s="23">
        <v>3722</v>
      </c>
      <c r="G25" s="23">
        <v>4007</v>
      </c>
      <c r="H25" s="23">
        <v>4148</v>
      </c>
      <c r="I25" s="23">
        <v>3564</v>
      </c>
      <c r="J25" s="23">
        <v>3224</v>
      </c>
      <c r="K25" s="23">
        <v>3157</v>
      </c>
      <c r="L25" s="23">
        <v>3700</v>
      </c>
      <c r="M25" s="23">
        <v>4645</v>
      </c>
      <c r="N25" s="23">
        <v>5069</v>
      </c>
      <c r="O25" s="23">
        <v>4790</v>
      </c>
      <c r="P25" s="23">
        <v>4304</v>
      </c>
      <c r="Q25" s="23">
        <v>4478</v>
      </c>
      <c r="R25" s="23">
        <v>3391</v>
      </c>
      <c r="S25" s="23">
        <v>2461</v>
      </c>
      <c r="T25" s="23">
        <v>1620</v>
      </c>
      <c r="U25" s="23">
        <v>748</v>
      </c>
      <c r="V25" s="23">
        <v>299</v>
      </c>
      <c r="W25" s="21"/>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25"/>
    </row>
    <row r="26" spans="1:72" ht="15.75">
      <c r="A26" s="21" t="s">
        <v>12</v>
      </c>
      <c r="B26" s="22">
        <v>164242</v>
      </c>
      <c r="C26" s="21"/>
      <c r="D26" s="23">
        <v>9817</v>
      </c>
      <c r="E26" s="23">
        <v>10533</v>
      </c>
      <c r="F26" s="23">
        <v>10067</v>
      </c>
      <c r="G26" s="23">
        <v>10354</v>
      </c>
      <c r="H26" s="23">
        <v>10761</v>
      </c>
      <c r="I26" s="23">
        <v>10197</v>
      </c>
      <c r="J26" s="23">
        <v>10357</v>
      </c>
      <c r="K26" s="23">
        <v>10380</v>
      </c>
      <c r="L26" s="23">
        <v>11022</v>
      </c>
      <c r="M26" s="23">
        <v>12690</v>
      </c>
      <c r="N26" s="23">
        <v>12858</v>
      </c>
      <c r="O26" s="23">
        <v>11103</v>
      </c>
      <c r="P26" s="23">
        <v>9377</v>
      </c>
      <c r="Q26" s="23">
        <v>8878</v>
      </c>
      <c r="R26" s="23">
        <v>6342</v>
      </c>
      <c r="S26" s="23">
        <v>4679</v>
      </c>
      <c r="T26" s="23">
        <v>2981</v>
      </c>
      <c r="U26" s="23">
        <v>1326</v>
      </c>
      <c r="V26" s="23">
        <v>520</v>
      </c>
      <c r="W26" s="21"/>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25"/>
    </row>
    <row r="27" spans="1:72" ht="15.75">
      <c r="A27" s="21" t="s">
        <v>35</v>
      </c>
      <c r="B27" s="22">
        <v>10880</v>
      </c>
      <c r="C27" s="21"/>
      <c r="D27" s="23">
        <v>545</v>
      </c>
      <c r="E27" s="23">
        <v>608</v>
      </c>
      <c r="F27" s="23">
        <v>555</v>
      </c>
      <c r="G27" s="23">
        <v>603</v>
      </c>
      <c r="H27" s="23">
        <v>577</v>
      </c>
      <c r="I27" s="23">
        <v>605</v>
      </c>
      <c r="J27" s="23">
        <v>540</v>
      </c>
      <c r="K27" s="23">
        <v>536</v>
      </c>
      <c r="L27" s="23">
        <v>622</v>
      </c>
      <c r="M27" s="23">
        <v>795</v>
      </c>
      <c r="N27" s="23">
        <v>908</v>
      </c>
      <c r="O27" s="23">
        <v>876</v>
      </c>
      <c r="P27" s="23">
        <v>766</v>
      </c>
      <c r="Q27" s="23">
        <v>770</v>
      </c>
      <c r="R27" s="23">
        <v>611</v>
      </c>
      <c r="S27" s="23">
        <v>467</v>
      </c>
      <c r="T27" s="23">
        <v>282</v>
      </c>
      <c r="U27" s="23">
        <v>147</v>
      </c>
      <c r="V27" s="23">
        <v>67</v>
      </c>
      <c r="W27" s="21"/>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25"/>
    </row>
    <row r="28" spans="1:72" ht="15.75">
      <c r="A28" s="21" t="s">
        <v>30</v>
      </c>
      <c r="B28" s="22">
        <v>73962</v>
      </c>
      <c r="C28" s="21"/>
      <c r="D28" s="23">
        <v>3747</v>
      </c>
      <c r="E28" s="23">
        <v>4081</v>
      </c>
      <c r="F28" s="23">
        <v>3935</v>
      </c>
      <c r="G28" s="23">
        <v>4438</v>
      </c>
      <c r="H28" s="23">
        <v>4430</v>
      </c>
      <c r="I28" s="23">
        <v>4041</v>
      </c>
      <c r="J28" s="23">
        <v>4186</v>
      </c>
      <c r="K28" s="23">
        <v>4185</v>
      </c>
      <c r="L28" s="23">
        <v>4187</v>
      </c>
      <c r="M28" s="23">
        <v>5184</v>
      </c>
      <c r="N28" s="23">
        <v>5940</v>
      </c>
      <c r="O28" s="23">
        <v>5288</v>
      </c>
      <c r="P28" s="23">
        <v>4954</v>
      </c>
      <c r="Q28" s="23">
        <v>5018</v>
      </c>
      <c r="R28" s="23">
        <v>3766</v>
      </c>
      <c r="S28" s="23">
        <v>2901</v>
      </c>
      <c r="T28" s="23">
        <v>2077</v>
      </c>
      <c r="U28" s="23">
        <v>1130</v>
      </c>
      <c r="V28" s="23">
        <v>474</v>
      </c>
      <c r="W28" s="21"/>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25"/>
    </row>
    <row r="29" spans="1:72" ht="15.75">
      <c r="A29" s="21" t="s">
        <v>16</v>
      </c>
      <c r="B29" s="22">
        <v>84692</v>
      </c>
      <c r="C29" s="21"/>
      <c r="D29" s="23">
        <v>4772</v>
      </c>
      <c r="E29" s="23">
        <v>4830</v>
      </c>
      <c r="F29" s="23">
        <v>4606</v>
      </c>
      <c r="G29" s="23">
        <v>5084</v>
      </c>
      <c r="H29" s="23">
        <v>5464</v>
      </c>
      <c r="I29" s="23">
        <v>5719</v>
      </c>
      <c r="J29" s="23">
        <v>5418</v>
      </c>
      <c r="K29" s="23">
        <v>4942</v>
      </c>
      <c r="L29" s="23">
        <v>5030</v>
      </c>
      <c r="M29" s="23">
        <v>6312</v>
      </c>
      <c r="N29" s="23">
        <v>6814</v>
      </c>
      <c r="O29" s="23">
        <v>6350</v>
      </c>
      <c r="P29" s="23">
        <v>5063</v>
      </c>
      <c r="Q29" s="23">
        <v>4816</v>
      </c>
      <c r="R29" s="23">
        <v>3632</v>
      </c>
      <c r="S29" s="23">
        <v>2725</v>
      </c>
      <c r="T29" s="23">
        <v>1771</v>
      </c>
      <c r="U29" s="23">
        <v>930</v>
      </c>
      <c r="V29" s="23">
        <v>414</v>
      </c>
      <c r="W29" s="21"/>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25"/>
    </row>
    <row r="30" spans="1:72" ht="15.75">
      <c r="A30" s="21" t="s">
        <v>26</v>
      </c>
      <c r="B30" s="22">
        <v>55516</v>
      </c>
      <c r="C30" s="21"/>
      <c r="D30" s="23">
        <v>2891</v>
      </c>
      <c r="E30" s="23">
        <v>3055</v>
      </c>
      <c r="F30" s="23">
        <v>3079</v>
      </c>
      <c r="G30" s="23">
        <v>3078</v>
      </c>
      <c r="H30" s="23">
        <v>2809</v>
      </c>
      <c r="I30" s="23">
        <v>2465</v>
      </c>
      <c r="J30" s="23">
        <v>2438</v>
      </c>
      <c r="K30" s="23">
        <v>2607</v>
      </c>
      <c r="L30" s="23">
        <v>3273</v>
      </c>
      <c r="M30" s="23">
        <v>4231</v>
      </c>
      <c r="N30" s="23">
        <v>4657</v>
      </c>
      <c r="O30" s="23">
        <v>4341</v>
      </c>
      <c r="P30" s="23">
        <v>4040</v>
      </c>
      <c r="Q30" s="23">
        <v>4344</v>
      </c>
      <c r="R30" s="23">
        <v>3194</v>
      </c>
      <c r="S30" s="23">
        <v>2310</v>
      </c>
      <c r="T30" s="23">
        <v>1523</v>
      </c>
      <c r="U30" s="23">
        <v>872</v>
      </c>
      <c r="V30" s="23">
        <v>309</v>
      </c>
      <c r="W30" s="21"/>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25"/>
    </row>
    <row r="31" spans="1:72" ht="15.75">
      <c r="A31" s="21" t="s">
        <v>31</v>
      </c>
      <c r="B31" s="22">
        <v>11783</v>
      </c>
      <c r="C31" s="21"/>
      <c r="D31" s="23">
        <v>650</v>
      </c>
      <c r="E31" s="23">
        <v>730</v>
      </c>
      <c r="F31" s="23">
        <v>701</v>
      </c>
      <c r="G31" s="23">
        <v>669</v>
      </c>
      <c r="H31" s="23">
        <v>720</v>
      </c>
      <c r="I31" s="23">
        <v>707</v>
      </c>
      <c r="J31" s="23">
        <v>655</v>
      </c>
      <c r="K31" s="23">
        <v>712</v>
      </c>
      <c r="L31" s="23">
        <v>800</v>
      </c>
      <c r="M31" s="23">
        <v>814</v>
      </c>
      <c r="N31" s="23">
        <v>928</v>
      </c>
      <c r="O31" s="23">
        <v>826</v>
      </c>
      <c r="P31" s="23">
        <v>772</v>
      </c>
      <c r="Q31" s="23">
        <v>774</v>
      </c>
      <c r="R31" s="23">
        <v>538</v>
      </c>
      <c r="S31" s="23">
        <v>391</v>
      </c>
      <c r="T31" s="23">
        <v>232</v>
      </c>
      <c r="U31" s="23">
        <v>119</v>
      </c>
      <c r="V31" s="23">
        <v>45</v>
      </c>
      <c r="W31" s="21"/>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25"/>
    </row>
    <row r="32" spans="1:72" ht="15.75">
      <c r="A32" s="21" t="s">
        <v>11</v>
      </c>
      <c r="B32" s="22">
        <v>53674</v>
      </c>
      <c r="C32" s="21"/>
      <c r="D32" s="23">
        <v>2673</v>
      </c>
      <c r="E32" s="23">
        <v>2983</v>
      </c>
      <c r="F32" s="23">
        <v>2806</v>
      </c>
      <c r="G32" s="23">
        <v>3125</v>
      </c>
      <c r="H32" s="23">
        <v>3010</v>
      </c>
      <c r="I32" s="23">
        <v>2799</v>
      </c>
      <c r="J32" s="23">
        <v>2515</v>
      </c>
      <c r="K32" s="23">
        <v>2657</v>
      </c>
      <c r="L32" s="23">
        <v>3044</v>
      </c>
      <c r="M32" s="23">
        <v>3755</v>
      </c>
      <c r="N32" s="23">
        <v>4155</v>
      </c>
      <c r="O32" s="23">
        <v>4100</v>
      </c>
      <c r="P32" s="23">
        <v>3822</v>
      </c>
      <c r="Q32" s="23">
        <v>4015</v>
      </c>
      <c r="R32" s="23">
        <v>3164</v>
      </c>
      <c r="S32" s="23">
        <v>2312</v>
      </c>
      <c r="T32" s="23">
        <v>1563</v>
      </c>
      <c r="U32" s="23">
        <v>815</v>
      </c>
      <c r="V32" s="23">
        <v>361</v>
      </c>
      <c r="W32" s="21"/>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25"/>
    </row>
    <row r="33" spans="1:95" ht="15.75">
      <c r="A33" s="21" t="s">
        <v>7</v>
      </c>
      <c r="B33" s="22">
        <v>152995</v>
      </c>
      <c r="C33" s="21"/>
      <c r="D33" s="23">
        <v>8870</v>
      </c>
      <c r="E33" s="23">
        <v>8975</v>
      </c>
      <c r="F33" s="23">
        <v>8408</v>
      </c>
      <c r="G33" s="23">
        <v>9067</v>
      </c>
      <c r="H33" s="23">
        <v>9382</v>
      </c>
      <c r="I33" s="23">
        <v>8720</v>
      </c>
      <c r="J33" s="23">
        <v>8857</v>
      </c>
      <c r="K33" s="23">
        <v>9337</v>
      </c>
      <c r="L33" s="23">
        <v>10057</v>
      </c>
      <c r="M33" s="23">
        <v>11964</v>
      </c>
      <c r="N33" s="23">
        <v>12072</v>
      </c>
      <c r="O33" s="23">
        <v>11414</v>
      </c>
      <c r="P33" s="23">
        <v>9810</v>
      </c>
      <c r="Q33" s="23">
        <v>9020</v>
      </c>
      <c r="R33" s="23">
        <v>6767</v>
      </c>
      <c r="S33" s="23">
        <v>4827</v>
      </c>
      <c r="T33" s="23">
        <v>3257</v>
      </c>
      <c r="U33" s="23">
        <v>1587</v>
      </c>
      <c r="V33" s="23">
        <v>604</v>
      </c>
      <c r="W33" s="21"/>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25"/>
    </row>
    <row r="34" spans="1:95" ht="15.75">
      <c r="A34" s="21" t="s">
        <v>28</v>
      </c>
      <c r="B34" s="22">
        <v>45081</v>
      </c>
      <c r="C34" s="21"/>
      <c r="D34" s="23">
        <v>2248</v>
      </c>
      <c r="E34" s="23">
        <v>2466</v>
      </c>
      <c r="F34" s="23">
        <v>2660</v>
      </c>
      <c r="G34" s="23">
        <v>3186</v>
      </c>
      <c r="H34" s="23">
        <v>3903</v>
      </c>
      <c r="I34" s="23">
        <v>2994</v>
      </c>
      <c r="J34" s="23">
        <v>2307</v>
      </c>
      <c r="K34" s="23">
        <v>2334</v>
      </c>
      <c r="L34" s="23">
        <v>2663</v>
      </c>
      <c r="M34" s="23">
        <v>3281</v>
      </c>
      <c r="N34" s="23">
        <v>3470</v>
      </c>
      <c r="O34" s="23">
        <v>3136</v>
      </c>
      <c r="P34" s="23">
        <v>2630</v>
      </c>
      <c r="Q34" s="23">
        <v>2674</v>
      </c>
      <c r="R34" s="23">
        <v>1927</v>
      </c>
      <c r="S34" s="23">
        <v>1508</v>
      </c>
      <c r="T34" s="23">
        <v>1026</v>
      </c>
      <c r="U34" s="23">
        <v>483</v>
      </c>
      <c r="V34" s="23">
        <v>185</v>
      </c>
      <c r="W34" s="21"/>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25"/>
    </row>
    <row r="35" spans="1:95" ht="15.75">
      <c r="A35" s="21" t="s">
        <v>4</v>
      </c>
      <c r="B35" s="22">
        <v>42747</v>
      </c>
      <c r="C35" s="21"/>
      <c r="D35" s="23">
        <v>2515</v>
      </c>
      <c r="E35" s="23">
        <v>2685</v>
      </c>
      <c r="F35" s="23">
        <v>2368</v>
      </c>
      <c r="G35" s="23">
        <v>2456</v>
      </c>
      <c r="H35" s="23">
        <v>2876</v>
      </c>
      <c r="I35" s="23">
        <v>2868</v>
      </c>
      <c r="J35" s="23">
        <v>2680</v>
      </c>
      <c r="K35" s="23">
        <v>2403</v>
      </c>
      <c r="L35" s="23">
        <v>2434</v>
      </c>
      <c r="M35" s="23">
        <v>3070</v>
      </c>
      <c r="N35" s="23">
        <v>3512</v>
      </c>
      <c r="O35" s="23">
        <v>3208</v>
      </c>
      <c r="P35" s="23">
        <v>2759</v>
      </c>
      <c r="Q35" s="23">
        <v>2438</v>
      </c>
      <c r="R35" s="23">
        <v>1824</v>
      </c>
      <c r="S35" s="23">
        <v>1237</v>
      </c>
      <c r="T35" s="23">
        <v>871</v>
      </c>
      <c r="U35" s="23">
        <v>382</v>
      </c>
      <c r="V35" s="23">
        <v>161</v>
      </c>
      <c r="W35" s="21"/>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25"/>
    </row>
    <row r="36" spans="1:95" ht="15.75">
      <c r="A36" s="21" t="s">
        <v>17</v>
      </c>
      <c r="B36" s="22">
        <v>88253</v>
      </c>
      <c r="C36" s="21"/>
      <c r="D36" s="23">
        <v>5496</v>
      </c>
      <c r="E36" s="23">
        <v>6097</v>
      </c>
      <c r="F36" s="23">
        <v>5448</v>
      </c>
      <c r="G36" s="23">
        <v>5305</v>
      </c>
      <c r="H36" s="23">
        <v>5492</v>
      </c>
      <c r="I36" s="23">
        <v>5404</v>
      </c>
      <c r="J36" s="23">
        <v>5610</v>
      </c>
      <c r="K36" s="23">
        <v>5615</v>
      </c>
      <c r="L36" s="23">
        <v>6217</v>
      </c>
      <c r="M36" s="23">
        <v>6988</v>
      </c>
      <c r="N36" s="23">
        <v>6888</v>
      </c>
      <c r="O36" s="23">
        <v>5985</v>
      </c>
      <c r="P36" s="23">
        <v>4685</v>
      </c>
      <c r="Q36" s="23">
        <v>4667</v>
      </c>
      <c r="R36" s="23">
        <v>3426</v>
      </c>
      <c r="S36" s="23">
        <v>2465</v>
      </c>
      <c r="T36" s="23">
        <v>1501</v>
      </c>
      <c r="U36" s="23">
        <v>686</v>
      </c>
      <c r="V36" s="23">
        <v>278</v>
      </c>
      <c r="W36" s="21"/>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25"/>
    </row>
    <row r="37" spans="1:95" ht="15.75">
      <c r="A37" s="26"/>
      <c r="B37" s="27"/>
      <c r="C37" s="27"/>
      <c r="D37" s="27"/>
      <c r="E37" s="27"/>
      <c r="F37" s="27"/>
      <c r="G37" s="27"/>
      <c r="H37" s="27"/>
      <c r="I37" s="27"/>
      <c r="J37" s="27"/>
      <c r="K37" s="27"/>
      <c r="L37" s="27"/>
      <c r="M37" s="27"/>
      <c r="N37" s="27"/>
      <c r="O37" s="27"/>
      <c r="P37" s="27"/>
      <c r="Q37" s="27"/>
      <c r="R37" s="27"/>
      <c r="S37" s="27"/>
      <c r="T37" s="27"/>
      <c r="U37" s="27"/>
      <c r="V37" s="27"/>
      <c r="W37" s="27"/>
      <c r="X37" s="28"/>
      <c r="Y37" s="24"/>
      <c r="Z37" s="24"/>
      <c r="AA37" s="24"/>
      <c r="AB37" s="24"/>
      <c r="AC37" s="24"/>
      <c r="AD37" s="24"/>
      <c r="AE37" s="24"/>
      <c r="AF37" s="24"/>
      <c r="AG37" s="24"/>
      <c r="AH37" s="24"/>
      <c r="AI37" s="24"/>
      <c r="AJ37" s="24"/>
      <c r="AK37" s="24"/>
      <c r="AL37" s="24"/>
      <c r="AM37" s="24"/>
      <c r="AN37" s="24"/>
      <c r="AO37" s="24"/>
      <c r="AP37" s="24"/>
      <c r="AQ37" s="24"/>
      <c r="AR37" s="24"/>
      <c r="AS37" s="24"/>
      <c r="AT37" s="24"/>
      <c r="AU37" s="28"/>
      <c r="AV37" s="28"/>
      <c r="AW37" s="24"/>
      <c r="AX37" s="24"/>
      <c r="AY37" s="24"/>
      <c r="AZ37" s="24"/>
      <c r="BA37" s="24"/>
      <c r="BB37" s="24"/>
      <c r="BC37" s="24"/>
      <c r="BD37" s="24"/>
      <c r="BE37" s="24"/>
      <c r="BF37" s="24"/>
      <c r="BG37" s="24"/>
      <c r="BH37" s="24"/>
      <c r="BI37" s="24"/>
      <c r="BJ37" s="24"/>
      <c r="BK37" s="24"/>
      <c r="BL37" s="24"/>
      <c r="BM37" s="24"/>
      <c r="BN37" s="24"/>
      <c r="BO37" s="24"/>
      <c r="BP37" s="24"/>
      <c r="BQ37" s="24"/>
      <c r="BR37" s="24"/>
      <c r="BS37" s="28"/>
      <c r="BT37" s="24"/>
    </row>
    <row r="38" spans="1:95">
      <c r="A38" s="29"/>
      <c r="B38" s="30"/>
      <c r="C38" s="30"/>
      <c r="D38" s="30"/>
      <c r="E38" s="30"/>
      <c r="F38" s="30"/>
      <c r="G38" s="30"/>
      <c r="H38" s="30"/>
      <c r="I38" s="30"/>
      <c r="J38" s="30"/>
      <c r="K38" s="30"/>
      <c r="L38" s="43"/>
      <c r="M38" s="29"/>
      <c r="N38" s="30"/>
      <c r="O38" s="30"/>
      <c r="P38" s="30"/>
      <c r="Q38" s="30"/>
      <c r="R38" s="30"/>
      <c r="S38" s="30"/>
      <c r="T38" s="30"/>
      <c r="U38" s="30"/>
      <c r="V38" s="22"/>
      <c r="W38" s="22"/>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row>
    <row r="39" spans="1:95">
      <c r="A39" s="12" t="s">
        <v>2</v>
      </c>
      <c r="B39" s="13"/>
      <c r="C39" s="13"/>
      <c r="D39" s="80" t="s">
        <v>53</v>
      </c>
      <c r="E39" s="80"/>
      <c r="F39" s="80"/>
      <c r="G39" s="80"/>
      <c r="H39" s="80"/>
      <c r="I39" s="80"/>
      <c r="J39" s="80"/>
      <c r="K39" s="80"/>
      <c r="L39" s="80"/>
      <c r="M39" s="80"/>
      <c r="N39" s="80"/>
      <c r="O39" s="80"/>
      <c r="P39" s="80"/>
      <c r="Q39" s="80"/>
      <c r="R39" s="80"/>
      <c r="S39" s="80"/>
      <c r="T39" s="80"/>
      <c r="U39" s="80"/>
      <c r="V39" s="80"/>
      <c r="W39" s="31"/>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row>
    <row r="40" spans="1:95" ht="15.75">
      <c r="A40" s="16" t="s">
        <v>54</v>
      </c>
      <c r="B40" s="17" t="s">
        <v>55</v>
      </c>
      <c r="C40" s="17"/>
      <c r="D40" s="18" t="s">
        <v>56</v>
      </c>
      <c r="E40" s="18" t="s">
        <v>57</v>
      </c>
      <c r="F40" s="18" t="s">
        <v>58</v>
      </c>
      <c r="G40" s="18" t="s">
        <v>59</v>
      </c>
      <c r="H40" s="18" t="s">
        <v>60</v>
      </c>
      <c r="I40" s="18" t="s">
        <v>61</v>
      </c>
      <c r="J40" s="18" t="s">
        <v>62</v>
      </c>
      <c r="K40" s="18" t="s">
        <v>63</v>
      </c>
      <c r="L40" s="18" t="s">
        <v>64</v>
      </c>
      <c r="M40" s="18" t="s">
        <v>65</v>
      </c>
      <c r="N40" s="18" t="s">
        <v>66</v>
      </c>
      <c r="O40" s="18" t="s">
        <v>67</v>
      </c>
      <c r="P40" s="18" t="s">
        <v>68</v>
      </c>
      <c r="Q40" s="18" t="s">
        <v>69</v>
      </c>
      <c r="R40" s="18" t="s">
        <v>70</v>
      </c>
      <c r="S40" s="18" t="s">
        <v>71</v>
      </c>
      <c r="T40" s="18" t="s">
        <v>72</v>
      </c>
      <c r="U40" s="18" t="s">
        <v>73</v>
      </c>
      <c r="V40" s="18" t="s">
        <v>74</v>
      </c>
      <c r="W40" s="19"/>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row>
    <row r="41" spans="1:95" ht="15.75">
      <c r="A41" s="21" t="s">
        <v>33</v>
      </c>
      <c r="B41" s="22">
        <v>115719</v>
      </c>
      <c r="C41" s="22"/>
      <c r="D41" s="23">
        <v>5980</v>
      </c>
      <c r="E41" s="23">
        <v>5483</v>
      </c>
      <c r="F41" s="23">
        <v>4443</v>
      </c>
      <c r="G41" s="23">
        <v>6024</v>
      </c>
      <c r="H41" s="23">
        <v>11186</v>
      </c>
      <c r="I41" s="23">
        <v>11646</v>
      </c>
      <c r="J41" s="23">
        <v>9712</v>
      </c>
      <c r="K41" s="23">
        <v>7583</v>
      </c>
      <c r="L41" s="23">
        <v>6824</v>
      </c>
      <c r="M41" s="23">
        <v>7059</v>
      </c>
      <c r="N41" s="23">
        <v>7514</v>
      </c>
      <c r="O41" s="23">
        <v>6840</v>
      </c>
      <c r="P41" s="23">
        <v>5820</v>
      </c>
      <c r="Q41" s="23">
        <v>5622</v>
      </c>
      <c r="R41" s="23">
        <v>4129</v>
      </c>
      <c r="S41" s="23">
        <v>3695</v>
      </c>
      <c r="T41" s="23">
        <v>3033</v>
      </c>
      <c r="U41" s="23">
        <v>2017</v>
      </c>
      <c r="V41" s="23">
        <v>1109</v>
      </c>
      <c r="W41" s="22"/>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24"/>
      <c r="BU41" s="15"/>
      <c r="BV41" s="15"/>
      <c r="BW41" s="15"/>
      <c r="BX41" s="15"/>
      <c r="BY41" s="15"/>
      <c r="BZ41" s="15"/>
      <c r="CA41" s="15"/>
      <c r="CB41" s="15"/>
      <c r="CC41" s="15"/>
      <c r="CD41" s="15"/>
      <c r="CE41" s="15"/>
      <c r="CF41" s="15"/>
      <c r="CG41" s="15"/>
      <c r="CH41" s="15"/>
      <c r="CI41" s="15"/>
      <c r="CJ41" s="15"/>
      <c r="CK41" s="15"/>
      <c r="CL41" s="15"/>
      <c r="CM41" s="15"/>
      <c r="CN41" s="15"/>
      <c r="CO41" s="15"/>
      <c r="CP41" s="15"/>
      <c r="CQ41" s="15"/>
    </row>
    <row r="42" spans="1:95" ht="15.75">
      <c r="A42" s="21" t="s">
        <v>25</v>
      </c>
      <c r="B42" s="22">
        <v>131819</v>
      </c>
      <c r="C42" s="22"/>
      <c r="D42" s="23">
        <v>7308</v>
      </c>
      <c r="E42" s="23">
        <v>7957</v>
      </c>
      <c r="F42" s="23">
        <v>7158</v>
      </c>
      <c r="G42" s="23">
        <v>6674</v>
      </c>
      <c r="H42" s="23">
        <v>6353</v>
      </c>
      <c r="I42" s="23">
        <v>6766</v>
      </c>
      <c r="J42" s="23">
        <v>8231</v>
      </c>
      <c r="K42" s="23">
        <v>8502</v>
      </c>
      <c r="L42" s="23">
        <v>9074</v>
      </c>
      <c r="M42" s="23">
        <v>10501</v>
      </c>
      <c r="N42" s="23">
        <v>10488</v>
      </c>
      <c r="O42" s="23">
        <v>9058</v>
      </c>
      <c r="P42" s="23">
        <v>8344</v>
      </c>
      <c r="Q42" s="23">
        <v>8093</v>
      </c>
      <c r="R42" s="23">
        <v>5928</v>
      </c>
      <c r="S42" s="23">
        <v>4586</v>
      </c>
      <c r="T42" s="23">
        <v>3355</v>
      </c>
      <c r="U42" s="23">
        <v>2163</v>
      </c>
      <c r="V42" s="23">
        <v>1280</v>
      </c>
      <c r="W42" s="22"/>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24"/>
      <c r="BU42" s="15"/>
      <c r="BV42" s="15"/>
      <c r="BW42" s="15"/>
      <c r="BX42" s="15"/>
      <c r="BY42" s="15"/>
      <c r="BZ42" s="15"/>
      <c r="CA42" s="15"/>
      <c r="CB42" s="15"/>
      <c r="CC42" s="15"/>
      <c r="CD42" s="15"/>
      <c r="CE42" s="15"/>
      <c r="CF42" s="15"/>
      <c r="CG42" s="15"/>
      <c r="CH42" s="15"/>
      <c r="CI42" s="15"/>
      <c r="CJ42" s="15"/>
      <c r="CK42" s="15"/>
      <c r="CL42" s="15"/>
      <c r="CM42" s="15"/>
      <c r="CN42" s="15"/>
      <c r="CO42" s="15"/>
      <c r="CP42" s="15"/>
      <c r="CQ42" s="15"/>
    </row>
    <row r="43" spans="1:95" ht="15.75">
      <c r="A43" s="21" t="s">
        <v>21</v>
      </c>
      <c r="B43" s="22">
        <v>59751</v>
      </c>
      <c r="C43" s="22"/>
      <c r="D43" s="23">
        <v>2803</v>
      </c>
      <c r="E43" s="23">
        <v>3104</v>
      </c>
      <c r="F43" s="23">
        <v>3021</v>
      </c>
      <c r="G43" s="23">
        <v>3048</v>
      </c>
      <c r="H43" s="23">
        <v>3023</v>
      </c>
      <c r="I43" s="23">
        <v>2919</v>
      </c>
      <c r="J43" s="23">
        <v>3238</v>
      </c>
      <c r="K43" s="23">
        <v>3276</v>
      </c>
      <c r="L43" s="23">
        <v>3662</v>
      </c>
      <c r="M43" s="23">
        <v>4288</v>
      </c>
      <c r="N43" s="23">
        <v>4561</v>
      </c>
      <c r="O43" s="23">
        <v>4348</v>
      </c>
      <c r="P43" s="23">
        <v>3966</v>
      </c>
      <c r="Q43" s="23">
        <v>4306</v>
      </c>
      <c r="R43" s="23">
        <v>3313</v>
      </c>
      <c r="S43" s="23">
        <v>2642</v>
      </c>
      <c r="T43" s="23">
        <v>2034</v>
      </c>
      <c r="U43" s="23">
        <v>1315</v>
      </c>
      <c r="V43" s="23">
        <v>884</v>
      </c>
      <c r="W43" s="22"/>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24"/>
      <c r="BU43" s="15"/>
      <c r="BV43" s="15"/>
      <c r="BW43" s="15"/>
      <c r="BX43" s="15"/>
      <c r="BY43" s="15"/>
      <c r="BZ43" s="15"/>
      <c r="CA43" s="15"/>
      <c r="CB43" s="15"/>
      <c r="CC43" s="15"/>
      <c r="CD43" s="15"/>
      <c r="CE43" s="15"/>
      <c r="CF43" s="15"/>
      <c r="CG43" s="15"/>
      <c r="CH43" s="15"/>
      <c r="CI43" s="15"/>
      <c r="CJ43" s="15"/>
      <c r="CK43" s="15"/>
      <c r="CL43" s="15"/>
      <c r="CM43" s="15"/>
      <c r="CN43" s="15"/>
      <c r="CO43" s="15"/>
      <c r="CP43" s="15"/>
      <c r="CQ43" s="15"/>
    </row>
    <row r="44" spans="1:95" ht="15.75">
      <c r="A44" s="21" t="s">
        <v>22</v>
      </c>
      <c r="B44" s="22">
        <v>43811</v>
      </c>
      <c r="C44" s="22"/>
      <c r="D44" s="23">
        <v>1940</v>
      </c>
      <c r="E44" s="23">
        <v>2107</v>
      </c>
      <c r="F44" s="23">
        <v>2047</v>
      </c>
      <c r="G44" s="23">
        <v>2186</v>
      </c>
      <c r="H44" s="23">
        <v>1897</v>
      </c>
      <c r="I44" s="23">
        <v>1880</v>
      </c>
      <c r="J44" s="23">
        <v>1920</v>
      </c>
      <c r="K44" s="23">
        <v>2083</v>
      </c>
      <c r="L44" s="23">
        <v>2531</v>
      </c>
      <c r="M44" s="23">
        <v>3168</v>
      </c>
      <c r="N44" s="23">
        <v>3606</v>
      </c>
      <c r="O44" s="23">
        <v>3443</v>
      </c>
      <c r="P44" s="23">
        <v>3221</v>
      </c>
      <c r="Q44" s="23">
        <v>3532</v>
      </c>
      <c r="R44" s="23">
        <v>2739</v>
      </c>
      <c r="S44" s="23">
        <v>2245</v>
      </c>
      <c r="T44" s="23">
        <v>1632</v>
      </c>
      <c r="U44" s="23">
        <v>1000</v>
      </c>
      <c r="V44" s="23">
        <v>634</v>
      </c>
      <c r="W44" s="22"/>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24"/>
      <c r="BU44" s="15"/>
      <c r="BV44" s="15"/>
      <c r="BW44" s="15"/>
      <c r="BX44" s="15"/>
      <c r="BY44" s="15"/>
      <c r="BZ44" s="15"/>
      <c r="CA44" s="15"/>
      <c r="CB44" s="15"/>
      <c r="CC44" s="15"/>
      <c r="CD44" s="15"/>
      <c r="CE44" s="15"/>
      <c r="CF44" s="15"/>
      <c r="CG44" s="15"/>
      <c r="CH44" s="15"/>
      <c r="CI44" s="15"/>
      <c r="CJ44" s="15"/>
      <c r="CK44" s="15"/>
      <c r="CL44" s="15"/>
      <c r="CM44" s="15"/>
      <c r="CN44" s="15"/>
      <c r="CO44" s="15"/>
      <c r="CP44" s="15"/>
      <c r="CQ44" s="15"/>
    </row>
    <row r="45" spans="1:95" ht="15.75">
      <c r="A45" s="21" t="s">
        <v>27</v>
      </c>
      <c r="B45" s="22">
        <v>260392</v>
      </c>
      <c r="C45" s="22"/>
      <c r="D45" s="23">
        <v>12874</v>
      </c>
      <c r="E45" s="23">
        <v>12709</v>
      </c>
      <c r="F45" s="23">
        <v>10096</v>
      </c>
      <c r="G45" s="23">
        <v>12486</v>
      </c>
      <c r="H45" s="23">
        <v>24791</v>
      </c>
      <c r="I45" s="23">
        <v>27486</v>
      </c>
      <c r="J45" s="23">
        <v>22996</v>
      </c>
      <c r="K45" s="23">
        <v>18399</v>
      </c>
      <c r="L45" s="23">
        <v>16077</v>
      </c>
      <c r="M45" s="23">
        <v>16115</v>
      </c>
      <c r="N45" s="23">
        <v>16086</v>
      </c>
      <c r="O45" s="23">
        <v>14875</v>
      </c>
      <c r="P45" s="23">
        <v>12299</v>
      </c>
      <c r="Q45" s="23">
        <v>12277</v>
      </c>
      <c r="R45" s="23">
        <v>9152</v>
      </c>
      <c r="S45" s="23">
        <v>7867</v>
      </c>
      <c r="T45" s="23">
        <v>6454</v>
      </c>
      <c r="U45" s="23">
        <v>4595</v>
      </c>
      <c r="V45" s="23">
        <v>2758</v>
      </c>
      <c r="W45" s="22"/>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24"/>
      <c r="BU45" s="15"/>
      <c r="BV45" s="15"/>
      <c r="BW45" s="15"/>
      <c r="BX45" s="15"/>
      <c r="BY45" s="15"/>
      <c r="BZ45" s="15"/>
      <c r="CA45" s="15"/>
      <c r="CB45" s="15"/>
      <c r="CC45" s="15"/>
      <c r="CD45" s="15"/>
      <c r="CE45" s="15"/>
      <c r="CF45" s="15"/>
      <c r="CG45" s="15"/>
      <c r="CH45" s="15"/>
      <c r="CI45" s="15"/>
      <c r="CJ45" s="15"/>
      <c r="CK45" s="15"/>
      <c r="CL45" s="15"/>
      <c r="CM45" s="15"/>
      <c r="CN45" s="15"/>
      <c r="CO45" s="15"/>
      <c r="CP45" s="15"/>
      <c r="CQ45" s="15"/>
    </row>
    <row r="46" spans="1:95" ht="15.75">
      <c r="A46" s="21" t="s">
        <v>6</v>
      </c>
      <c r="B46" s="22">
        <v>26183</v>
      </c>
      <c r="C46" s="22"/>
      <c r="D46" s="23">
        <v>1340</v>
      </c>
      <c r="E46" s="23">
        <v>1442</v>
      </c>
      <c r="F46" s="23">
        <v>1315</v>
      </c>
      <c r="G46" s="23">
        <v>1426</v>
      </c>
      <c r="H46" s="23">
        <v>1411</v>
      </c>
      <c r="I46" s="23">
        <v>1408</v>
      </c>
      <c r="J46" s="23">
        <v>1462</v>
      </c>
      <c r="K46" s="23">
        <v>1504</v>
      </c>
      <c r="L46" s="23">
        <v>1736</v>
      </c>
      <c r="M46" s="23">
        <v>2106</v>
      </c>
      <c r="N46" s="23">
        <v>2099</v>
      </c>
      <c r="O46" s="23">
        <v>1864</v>
      </c>
      <c r="P46" s="23">
        <v>1655</v>
      </c>
      <c r="Q46" s="23">
        <v>1787</v>
      </c>
      <c r="R46" s="23">
        <v>1346</v>
      </c>
      <c r="S46" s="23">
        <v>983</v>
      </c>
      <c r="T46" s="23">
        <v>662</v>
      </c>
      <c r="U46" s="23">
        <v>412</v>
      </c>
      <c r="V46" s="23">
        <v>225</v>
      </c>
      <c r="W46" s="22"/>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24"/>
      <c r="BU46" s="15"/>
      <c r="BV46" s="15"/>
      <c r="BW46" s="15"/>
      <c r="BX46" s="15"/>
      <c r="BY46" s="15"/>
      <c r="BZ46" s="15"/>
      <c r="CA46" s="15"/>
      <c r="CB46" s="15"/>
      <c r="CC46" s="15"/>
      <c r="CD46" s="15"/>
      <c r="CE46" s="15"/>
      <c r="CF46" s="15"/>
      <c r="CG46" s="15"/>
      <c r="CH46" s="15"/>
      <c r="CI46" s="15"/>
      <c r="CJ46" s="15"/>
      <c r="CK46" s="15"/>
      <c r="CL46" s="15"/>
      <c r="CM46" s="15"/>
      <c r="CN46" s="15"/>
      <c r="CO46" s="15"/>
      <c r="CP46" s="15"/>
      <c r="CQ46" s="15"/>
    </row>
    <row r="47" spans="1:95" ht="15.75">
      <c r="A47" s="21" t="s">
        <v>20</v>
      </c>
      <c r="B47" s="22">
        <v>76987</v>
      </c>
      <c r="C47" s="22"/>
      <c r="D47" s="23">
        <v>3300</v>
      </c>
      <c r="E47" s="23">
        <v>3880</v>
      </c>
      <c r="F47" s="23">
        <v>3649</v>
      </c>
      <c r="G47" s="23">
        <v>3734</v>
      </c>
      <c r="H47" s="23">
        <v>3797</v>
      </c>
      <c r="I47" s="23">
        <v>3846</v>
      </c>
      <c r="J47" s="23">
        <v>3753</v>
      </c>
      <c r="K47" s="23">
        <v>3612</v>
      </c>
      <c r="L47" s="23">
        <v>4255</v>
      </c>
      <c r="M47" s="23">
        <v>5713</v>
      </c>
      <c r="N47" s="23">
        <v>6247</v>
      </c>
      <c r="O47" s="23">
        <v>5813</v>
      </c>
      <c r="P47" s="23">
        <v>5644</v>
      </c>
      <c r="Q47" s="23">
        <v>5665</v>
      </c>
      <c r="R47" s="23">
        <v>4801</v>
      </c>
      <c r="S47" s="23">
        <v>3660</v>
      </c>
      <c r="T47" s="23">
        <v>2870</v>
      </c>
      <c r="U47" s="23">
        <v>1757</v>
      </c>
      <c r="V47" s="23">
        <v>991</v>
      </c>
      <c r="W47" s="22"/>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24"/>
      <c r="BU47" s="15"/>
      <c r="BV47" s="15"/>
      <c r="BW47" s="15"/>
      <c r="BX47" s="15"/>
      <c r="BY47" s="15"/>
      <c r="BZ47" s="15"/>
      <c r="CA47" s="15"/>
      <c r="CB47" s="15"/>
      <c r="CC47" s="15"/>
      <c r="CD47" s="15"/>
      <c r="CE47" s="15"/>
      <c r="CF47" s="15"/>
      <c r="CG47" s="15"/>
      <c r="CH47" s="15"/>
      <c r="CI47" s="15"/>
      <c r="CJ47" s="15"/>
      <c r="CK47" s="15"/>
      <c r="CL47" s="15"/>
      <c r="CM47" s="15"/>
      <c r="CN47" s="15"/>
      <c r="CO47" s="15"/>
      <c r="CP47" s="15"/>
      <c r="CQ47" s="15"/>
    </row>
    <row r="48" spans="1:95" ht="15.75">
      <c r="A48" s="21" t="s">
        <v>14</v>
      </c>
      <c r="B48" s="22">
        <v>76838</v>
      </c>
      <c r="C48" s="22"/>
      <c r="D48" s="23">
        <v>3919</v>
      </c>
      <c r="E48" s="23">
        <v>3729</v>
      </c>
      <c r="F48" s="23">
        <v>3310</v>
      </c>
      <c r="G48" s="23">
        <v>4586</v>
      </c>
      <c r="H48" s="23">
        <v>7387</v>
      </c>
      <c r="I48" s="23">
        <v>6884</v>
      </c>
      <c r="J48" s="23">
        <v>5361</v>
      </c>
      <c r="K48" s="23">
        <v>4328</v>
      </c>
      <c r="L48" s="23">
        <v>3957</v>
      </c>
      <c r="M48" s="23">
        <v>4585</v>
      </c>
      <c r="N48" s="23">
        <v>5222</v>
      </c>
      <c r="O48" s="23">
        <v>4949</v>
      </c>
      <c r="P48" s="23">
        <v>3904</v>
      </c>
      <c r="Q48" s="23">
        <v>4107</v>
      </c>
      <c r="R48" s="23">
        <v>3099</v>
      </c>
      <c r="S48" s="23">
        <v>2766</v>
      </c>
      <c r="T48" s="23">
        <v>2379</v>
      </c>
      <c r="U48" s="23">
        <v>1526</v>
      </c>
      <c r="V48" s="23">
        <v>840</v>
      </c>
      <c r="W48" s="22"/>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24"/>
      <c r="BU48" s="15"/>
      <c r="BV48" s="15"/>
      <c r="BW48" s="15"/>
      <c r="BX48" s="15"/>
      <c r="BY48" s="15"/>
      <c r="BZ48" s="15"/>
      <c r="CA48" s="15"/>
      <c r="CB48" s="15"/>
      <c r="CC48" s="15"/>
      <c r="CD48" s="15"/>
      <c r="CE48" s="15"/>
      <c r="CF48" s="15"/>
      <c r="CG48" s="15"/>
      <c r="CH48" s="15"/>
      <c r="CI48" s="15"/>
      <c r="CJ48" s="15"/>
      <c r="CK48" s="15"/>
      <c r="CL48" s="15"/>
      <c r="CM48" s="15"/>
      <c r="CN48" s="15"/>
      <c r="CO48" s="15"/>
      <c r="CP48" s="15"/>
      <c r="CQ48" s="15"/>
    </row>
    <row r="49" spans="1:95" ht="15.75">
      <c r="A49" s="21" t="s">
        <v>18</v>
      </c>
      <c r="B49" s="22">
        <v>62927</v>
      </c>
      <c r="C49" s="22"/>
      <c r="D49" s="23">
        <v>3222</v>
      </c>
      <c r="E49" s="23">
        <v>3340</v>
      </c>
      <c r="F49" s="23">
        <v>3205</v>
      </c>
      <c r="G49" s="23">
        <v>3270</v>
      </c>
      <c r="H49" s="23">
        <v>3516</v>
      </c>
      <c r="I49" s="23">
        <v>3706</v>
      </c>
      <c r="J49" s="23">
        <v>3622</v>
      </c>
      <c r="K49" s="23">
        <v>3547</v>
      </c>
      <c r="L49" s="23">
        <v>4002</v>
      </c>
      <c r="M49" s="23">
        <v>4999</v>
      </c>
      <c r="N49" s="23">
        <v>5016</v>
      </c>
      <c r="O49" s="23">
        <v>4484</v>
      </c>
      <c r="P49" s="23">
        <v>3948</v>
      </c>
      <c r="Q49" s="23">
        <v>4031</v>
      </c>
      <c r="R49" s="23">
        <v>3110</v>
      </c>
      <c r="S49" s="23">
        <v>2449</v>
      </c>
      <c r="T49" s="23">
        <v>1804</v>
      </c>
      <c r="U49" s="23">
        <v>1048</v>
      </c>
      <c r="V49" s="23">
        <v>608</v>
      </c>
      <c r="W49" s="22"/>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24"/>
      <c r="BU49" s="15"/>
      <c r="BV49" s="15"/>
      <c r="BW49" s="15"/>
      <c r="BX49" s="15"/>
      <c r="BY49" s="15"/>
      <c r="BZ49" s="15"/>
      <c r="CA49" s="15"/>
      <c r="CB49" s="15"/>
      <c r="CC49" s="15"/>
      <c r="CD49" s="15"/>
      <c r="CE49" s="15"/>
      <c r="CF49" s="15"/>
      <c r="CG49" s="15"/>
      <c r="CH49" s="15"/>
      <c r="CI49" s="15"/>
      <c r="CJ49" s="15"/>
      <c r="CK49" s="15"/>
      <c r="CL49" s="15"/>
      <c r="CM49" s="15"/>
      <c r="CN49" s="15"/>
      <c r="CO49" s="15"/>
      <c r="CP49" s="15"/>
      <c r="CQ49" s="15"/>
    </row>
    <row r="50" spans="1:95" ht="15.75">
      <c r="A50" s="21" t="s">
        <v>5</v>
      </c>
      <c r="B50" s="22">
        <v>55526</v>
      </c>
      <c r="C50" s="22"/>
      <c r="D50" s="23">
        <v>2724</v>
      </c>
      <c r="E50" s="23">
        <v>2952</v>
      </c>
      <c r="F50" s="23">
        <v>2887</v>
      </c>
      <c r="G50" s="23">
        <v>2904</v>
      </c>
      <c r="H50" s="23">
        <v>2847</v>
      </c>
      <c r="I50" s="23">
        <v>2469</v>
      </c>
      <c r="J50" s="23">
        <v>2437</v>
      </c>
      <c r="K50" s="23">
        <v>3044</v>
      </c>
      <c r="L50" s="23">
        <v>3415</v>
      </c>
      <c r="M50" s="23">
        <v>4300</v>
      </c>
      <c r="N50" s="23">
        <v>4541</v>
      </c>
      <c r="O50" s="23">
        <v>4332</v>
      </c>
      <c r="P50" s="23">
        <v>3656</v>
      </c>
      <c r="Q50" s="23">
        <v>3622</v>
      </c>
      <c r="R50" s="23">
        <v>2935</v>
      </c>
      <c r="S50" s="23">
        <v>2597</v>
      </c>
      <c r="T50" s="23">
        <v>1951</v>
      </c>
      <c r="U50" s="23">
        <v>1203</v>
      </c>
      <c r="V50" s="23">
        <v>710</v>
      </c>
      <c r="W50" s="22"/>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24"/>
      <c r="BU50" s="15"/>
      <c r="BV50" s="15"/>
      <c r="BW50" s="15"/>
      <c r="BX50" s="15"/>
      <c r="BY50" s="15"/>
      <c r="BZ50" s="15"/>
      <c r="CA50" s="15"/>
      <c r="CB50" s="15"/>
      <c r="CC50" s="15"/>
      <c r="CD50" s="15"/>
      <c r="CE50" s="15"/>
      <c r="CF50" s="15"/>
      <c r="CG50" s="15"/>
      <c r="CH50" s="15"/>
      <c r="CI50" s="15"/>
      <c r="CJ50" s="15"/>
      <c r="CK50" s="15"/>
      <c r="CL50" s="15"/>
      <c r="CM50" s="15"/>
      <c r="CN50" s="15"/>
      <c r="CO50" s="15"/>
      <c r="CP50" s="15"/>
      <c r="CQ50" s="15"/>
    </row>
    <row r="51" spans="1:95" ht="15.75">
      <c r="A51" s="21" t="s">
        <v>23</v>
      </c>
      <c r="B51" s="22">
        <v>54260</v>
      </c>
      <c r="C51" s="22"/>
      <c r="D51" s="23">
        <v>2818</v>
      </c>
      <c r="E51" s="23">
        <v>3146</v>
      </c>
      <c r="F51" s="23">
        <v>2740</v>
      </c>
      <c r="G51" s="23">
        <v>2899</v>
      </c>
      <c r="H51" s="23">
        <v>3144</v>
      </c>
      <c r="I51" s="23">
        <v>2796</v>
      </c>
      <c r="J51" s="23">
        <v>2969</v>
      </c>
      <c r="K51" s="23">
        <v>3171</v>
      </c>
      <c r="L51" s="23">
        <v>3457</v>
      </c>
      <c r="M51" s="23">
        <v>4361</v>
      </c>
      <c r="N51" s="23">
        <v>4176</v>
      </c>
      <c r="O51" s="23">
        <v>3915</v>
      </c>
      <c r="P51" s="23">
        <v>3310</v>
      </c>
      <c r="Q51" s="23">
        <v>3350</v>
      </c>
      <c r="R51" s="23">
        <v>2627</v>
      </c>
      <c r="S51" s="23">
        <v>2148</v>
      </c>
      <c r="T51" s="23">
        <v>1635</v>
      </c>
      <c r="U51" s="23">
        <v>1030</v>
      </c>
      <c r="V51" s="23">
        <v>568</v>
      </c>
      <c r="W51" s="22"/>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24"/>
    </row>
    <row r="52" spans="1:95" ht="15.75">
      <c r="A52" s="21" t="s">
        <v>13</v>
      </c>
      <c r="B52" s="22">
        <v>49190</v>
      </c>
      <c r="C52" s="22"/>
      <c r="D52" s="23">
        <v>2583</v>
      </c>
      <c r="E52" s="23">
        <v>3017</v>
      </c>
      <c r="F52" s="23">
        <v>3016</v>
      </c>
      <c r="G52" s="23">
        <v>2834</v>
      </c>
      <c r="H52" s="23">
        <v>2491</v>
      </c>
      <c r="I52" s="23">
        <v>2248</v>
      </c>
      <c r="J52" s="23">
        <v>2196</v>
      </c>
      <c r="K52" s="23">
        <v>2902</v>
      </c>
      <c r="L52" s="23">
        <v>3182</v>
      </c>
      <c r="M52" s="23">
        <v>3828</v>
      </c>
      <c r="N52" s="23">
        <v>3870</v>
      </c>
      <c r="O52" s="23">
        <v>3436</v>
      </c>
      <c r="P52" s="23">
        <v>2999</v>
      </c>
      <c r="Q52" s="23">
        <v>2876</v>
      </c>
      <c r="R52" s="23">
        <v>2330</v>
      </c>
      <c r="S52" s="23">
        <v>1948</v>
      </c>
      <c r="T52" s="23">
        <v>1685</v>
      </c>
      <c r="U52" s="23">
        <v>1082</v>
      </c>
      <c r="V52" s="23">
        <v>667</v>
      </c>
      <c r="W52" s="22"/>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24"/>
    </row>
    <row r="53" spans="1:95" ht="15.75">
      <c r="A53" s="21" t="s">
        <v>24</v>
      </c>
      <c r="B53" s="22">
        <v>81354</v>
      </c>
      <c r="C53" s="21"/>
      <c r="D53" s="23">
        <v>4120</v>
      </c>
      <c r="E53" s="23">
        <v>4670</v>
      </c>
      <c r="F53" s="23">
        <v>4172</v>
      </c>
      <c r="G53" s="23">
        <v>4106</v>
      </c>
      <c r="H53" s="23">
        <v>4465</v>
      </c>
      <c r="I53" s="23">
        <v>4641</v>
      </c>
      <c r="J53" s="23">
        <v>5214</v>
      </c>
      <c r="K53" s="23">
        <v>5111</v>
      </c>
      <c r="L53" s="23">
        <v>5798</v>
      </c>
      <c r="M53" s="23">
        <v>6395</v>
      </c>
      <c r="N53" s="23">
        <v>6308</v>
      </c>
      <c r="O53" s="23">
        <v>5503</v>
      </c>
      <c r="P53" s="23">
        <v>4825</v>
      </c>
      <c r="Q53" s="23">
        <v>4943</v>
      </c>
      <c r="R53" s="23">
        <v>3713</v>
      </c>
      <c r="S53" s="23">
        <v>3109</v>
      </c>
      <c r="T53" s="23">
        <v>2196</v>
      </c>
      <c r="U53" s="23">
        <v>1285</v>
      </c>
      <c r="V53" s="23">
        <v>780</v>
      </c>
      <c r="W53" s="21"/>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25"/>
    </row>
    <row r="54" spans="1:95" ht="15.75">
      <c r="A54" s="21" t="s">
        <v>19</v>
      </c>
      <c r="B54" s="22">
        <v>190778</v>
      </c>
      <c r="C54" s="21"/>
      <c r="D54" s="23">
        <v>9649</v>
      </c>
      <c r="E54" s="23">
        <v>10402</v>
      </c>
      <c r="F54" s="23">
        <v>9401</v>
      </c>
      <c r="G54" s="23">
        <v>10403</v>
      </c>
      <c r="H54" s="23">
        <v>12368</v>
      </c>
      <c r="I54" s="23">
        <v>11146</v>
      </c>
      <c r="J54" s="23">
        <v>10880</v>
      </c>
      <c r="K54" s="23">
        <v>10973</v>
      </c>
      <c r="L54" s="23">
        <v>11795</v>
      </c>
      <c r="M54" s="23">
        <v>13972</v>
      </c>
      <c r="N54" s="23">
        <v>14461</v>
      </c>
      <c r="O54" s="23">
        <v>13155</v>
      </c>
      <c r="P54" s="23">
        <v>11746</v>
      </c>
      <c r="Q54" s="23">
        <v>12418</v>
      </c>
      <c r="R54" s="23">
        <v>9547</v>
      </c>
      <c r="S54" s="23">
        <v>7370</v>
      </c>
      <c r="T54" s="23">
        <v>5495</v>
      </c>
      <c r="U54" s="23">
        <v>3473</v>
      </c>
      <c r="V54" s="23">
        <v>2124</v>
      </c>
      <c r="W54" s="21"/>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25"/>
    </row>
    <row r="55" spans="1:95" ht="15.75">
      <c r="A55" s="21" t="s">
        <v>9</v>
      </c>
      <c r="B55" s="22">
        <v>316035</v>
      </c>
      <c r="C55" s="21"/>
      <c r="D55" s="23">
        <v>17088</v>
      </c>
      <c r="E55" s="23">
        <v>15417</v>
      </c>
      <c r="F55" s="23">
        <v>12948</v>
      </c>
      <c r="G55" s="23">
        <v>16460</v>
      </c>
      <c r="H55" s="23">
        <v>28898</v>
      </c>
      <c r="I55" s="23">
        <v>32603</v>
      </c>
      <c r="J55" s="23">
        <v>26708</v>
      </c>
      <c r="K55" s="23">
        <v>21043</v>
      </c>
      <c r="L55" s="23">
        <v>18545</v>
      </c>
      <c r="M55" s="23">
        <v>21204</v>
      </c>
      <c r="N55" s="23">
        <v>22092</v>
      </c>
      <c r="O55" s="23">
        <v>19421</v>
      </c>
      <c r="P55" s="23">
        <v>15156</v>
      </c>
      <c r="Q55" s="23">
        <v>13288</v>
      </c>
      <c r="R55" s="23">
        <v>10260</v>
      </c>
      <c r="S55" s="23">
        <v>9530</v>
      </c>
      <c r="T55" s="23">
        <v>7853</v>
      </c>
      <c r="U55" s="23">
        <v>4753</v>
      </c>
      <c r="V55" s="23">
        <v>2768</v>
      </c>
      <c r="W55" s="21"/>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25"/>
    </row>
    <row r="56" spans="1:95" ht="15.75">
      <c r="A56" s="21" t="s">
        <v>29</v>
      </c>
      <c r="B56" s="22">
        <v>119924</v>
      </c>
      <c r="C56" s="21"/>
      <c r="D56" s="23">
        <v>5690</v>
      </c>
      <c r="E56" s="23">
        <v>6268</v>
      </c>
      <c r="F56" s="23">
        <v>6266</v>
      </c>
      <c r="G56" s="23">
        <v>6009</v>
      </c>
      <c r="H56" s="23">
        <v>5641</v>
      </c>
      <c r="I56" s="23">
        <v>6150</v>
      </c>
      <c r="J56" s="23">
        <v>6835</v>
      </c>
      <c r="K56" s="23">
        <v>6676</v>
      </c>
      <c r="L56" s="23">
        <v>7452</v>
      </c>
      <c r="M56" s="23">
        <v>8963</v>
      </c>
      <c r="N56" s="23">
        <v>9594</v>
      </c>
      <c r="O56" s="23">
        <v>8930</v>
      </c>
      <c r="P56" s="23">
        <v>8319</v>
      </c>
      <c r="Q56" s="23">
        <v>8225</v>
      </c>
      <c r="R56" s="23">
        <v>6354</v>
      </c>
      <c r="S56" s="23">
        <v>4988</v>
      </c>
      <c r="T56" s="23">
        <v>3794</v>
      </c>
      <c r="U56" s="23">
        <v>2415</v>
      </c>
      <c r="V56" s="23">
        <v>1355</v>
      </c>
      <c r="W56" s="21"/>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25"/>
    </row>
    <row r="57" spans="1:95" ht="15.75">
      <c r="A57" s="21" t="s">
        <v>10</v>
      </c>
      <c r="B57" s="22">
        <v>41324</v>
      </c>
      <c r="C57" s="21"/>
      <c r="D57" s="23">
        <v>1827</v>
      </c>
      <c r="E57" s="23">
        <v>1995</v>
      </c>
      <c r="F57" s="23">
        <v>1970</v>
      </c>
      <c r="G57" s="23">
        <v>2124</v>
      </c>
      <c r="H57" s="23">
        <v>2383</v>
      </c>
      <c r="I57" s="23">
        <v>2297</v>
      </c>
      <c r="J57" s="23">
        <v>2230</v>
      </c>
      <c r="K57" s="23">
        <v>2249</v>
      </c>
      <c r="L57" s="23">
        <v>2474</v>
      </c>
      <c r="M57" s="23">
        <v>3245</v>
      </c>
      <c r="N57" s="23">
        <v>3438</v>
      </c>
      <c r="O57" s="23">
        <v>3211</v>
      </c>
      <c r="P57" s="23">
        <v>2621</v>
      </c>
      <c r="Q57" s="23">
        <v>2639</v>
      </c>
      <c r="R57" s="23">
        <v>2076</v>
      </c>
      <c r="S57" s="23">
        <v>1746</v>
      </c>
      <c r="T57" s="23">
        <v>1382</v>
      </c>
      <c r="U57" s="23">
        <v>892</v>
      </c>
      <c r="V57" s="23">
        <v>525</v>
      </c>
      <c r="W57" s="21"/>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25"/>
    </row>
    <row r="58" spans="1:95" ht="15.75">
      <c r="A58" s="21" t="s">
        <v>15</v>
      </c>
      <c r="B58" s="22">
        <v>46031</v>
      </c>
      <c r="C58" s="21"/>
      <c r="D58" s="23">
        <v>2786</v>
      </c>
      <c r="E58" s="23">
        <v>2694</v>
      </c>
      <c r="F58" s="23">
        <v>2324</v>
      </c>
      <c r="G58" s="23">
        <v>2515</v>
      </c>
      <c r="H58" s="23">
        <v>2476</v>
      </c>
      <c r="I58" s="23">
        <v>2653</v>
      </c>
      <c r="J58" s="23">
        <v>2878</v>
      </c>
      <c r="K58" s="23">
        <v>2893</v>
      </c>
      <c r="L58" s="23">
        <v>2880</v>
      </c>
      <c r="M58" s="23">
        <v>3511</v>
      </c>
      <c r="N58" s="23">
        <v>3468</v>
      </c>
      <c r="O58" s="23">
        <v>3217</v>
      </c>
      <c r="P58" s="23">
        <v>2702</v>
      </c>
      <c r="Q58" s="23">
        <v>2896</v>
      </c>
      <c r="R58" s="23">
        <v>2151</v>
      </c>
      <c r="S58" s="23">
        <v>1653</v>
      </c>
      <c r="T58" s="23">
        <v>1238</v>
      </c>
      <c r="U58" s="23">
        <v>693</v>
      </c>
      <c r="V58" s="23">
        <v>403</v>
      </c>
      <c r="W58" s="21"/>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25"/>
    </row>
    <row r="59" spans="1:95" ht="15.75">
      <c r="A59" s="21" t="s">
        <v>34</v>
      </c>
      <c r="B59" s="22">
        <v>48417</v>
      </c>
      <c r="C59" s="21"/>
      <c r="D59" s="23">
        <v>2303</v>
      </c>
      <c r="E59" s="23">
        <v>2693</v>
      </c>
      <c r="F59" s="23">
        <v>2499</v>
      </c>
      <c r="G59" s="23">
        <v>2567</v>
      </c>
      <c r="H59" s="23">
        <v>2520</v>
      </c>
      <c r="I59" s="23">
        <v>2607</v>
      </c>
      <c r="J59" s="23">
        <v>2934</v>
      </c>
      <c r="K59" s="23">
        <v>2567</v>
      </c>
      <c r="L59" s="23">
        <v>3128</v>
      </c>
      <c r="M59" s="23">
        <v>3608</v>
      </c>
      <c r="N59" s="23">
        <v>3703</v>
      </c>
      <c r="O59" s="23">
        <v>3340</v>
      </c>
      <c r="P59" s="23">
        <v>3098</v>
      </c>
      <c r="Q59" s="23">
        <v>3222</v>
      </c>
      <c r="R59" s="23">
        <v>2572</v>
      </c>
      <c r="S59" s="23">
        <v>1973</v>
      </c>
      <c r="T59" s="23">
        <v>1593</v>
      </c>
      <c r="U59" s="23">
        <v>954</v>
      </c>
      <c r="V59" s="23">
        <v>536</v>
      </c>
      <c r="W59" s="21"/>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25"/>
    </row>
    <row r="60" spans="1:95" ht="15.75">
      <c r="A60" s="21" t="s">
        <v>32</v>
      </c>
      <c r="B60" s="22">
        <v>13631</v>
      </c>
      <c r="C60" s="21"/>
      <c r="D60" s="23">
        <v>589</v>
      </c>
      <c r="E60" s="23">
        <v>644</v>
      </c>
      <c r="F60" s="23">
        <v>704</v>
      </c>
      <c r="G60" s="23">
        <v>656</v>
      </c>
      <c r="H60" s="23">
        <v>559</v>
      </c>
      <c r="I60" s="23">
        <v>611</v>
      </c>
      <c r="J60" s="23">
        <v>664</v>
      </c>
      <c r="K60" s="23">
        <v>746</v>
      </c>
      <c r="L60" s="23">
        <v>826</v>
      </c>
      <c r="M60" s="23">
        <v>994</v>
      </c>
      <c r="N60" s="23">
        <v>1055</v>
      </c>
      <c r="O60" s="23">
        <v>972</v>
      </c>
      <c r="P60" s="23">
        <v>979</v>
      </c>
      <c r="Q60" s="23">
        <v>1002</v>
      </c>
      <c r="R60" s="23">
        <v>794</v>
      </c>
      <c r="S60" s="23">
        <v>713</v>
      </c>
      <c r="T60" s="23">
        <v>553</v>
      </c>
      <c r="U60" s="23">
        <v>330</v>
      </c>
      <c r="V60" s="23">
        <v>240</v>
      </c>
      <c r="W60" s="21"/>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25"/>
    </row>
    <row r="61" spans="1:95" ht="15.75">
      <c r="A61" s="21" t="s">
        <v>8</v>
      </c>
      <c r="B61" s="22">
        <v>71235</v>
      </c>
      <c r="C61" s="21"/>
      <c r="D61" s="23">
        <v>3282</v>
      </c>
      <c r="E61" s="23">
        <v>3722</v>
      </c>
      <c r="F61" s="23">
        <v>3566</v>
      </c>
      <c r="G61" s="23">
        <v>3782</v>
      </c>
      <c r="H61" s="23">
        <v>3967</v>
      </c>
      <c r="I61" s="23">
        <v>3823</v>
      </c>
      <c r="J61" s="23">
        <v>3676</v>
      </c>
      <c r="K61" s="23">
        <v>3679</v>
      </c>
      <c r="L61" s="23">
        <v>4405</v>
      </c>
      <c r="M61" s="23">
        <v>5391</v>
      </c>
      <c r="N61" s="23">
        <v>5694</v>
      </c>
      <c r="O61" s="23">
        <v>5208</v>
      </c>
      <c r="P61" s="23">
        <v>4810</v>
      </c>
      <c r="Q61" s="23">
        <v>4928</v>
      </c>
      <c r="R61" s="23">
        <v>3901</v>
      </c>
      <c r="S61" s="23">
        <v>3062</v>
      </c>
      <c r="T61" s="23">
        <v>2273</v>
      </c>
      <c r="U61" s="23">
        <v>1283</v>
      </c>
      <c r="V61" s="23">
        <v>783</v>
      </c>
      <c r="W61" s="21"/>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25"/>
    </row>
    <row r="62" spans="1:95" ht="15.75">
      <c r="A62" s="21" t="s">
        <v>12</v>
      </c>
      <c r="B62" s="22">
        <v>175148</v>
      </c>
      <c r="C62" s="21"/>
      <c r="D62" s="23">
        <v>9214</v>
      </c>
      <c r="E62" s="23">
        <v>10143</v>
      </c>
      <c r="F62" s="23">
        <v>9636</v>
      </c>
      <c r="G62" s="23">
        <v>9991</v>
      </c>
      <c r="H62" s="23">
        <v>10067</v>
      </c>
      <c r="I62" s="23">
        <v>10607</v>
      </c>
      <c r="J62" s="23">
        <v>11344</v>
      </c>
      <c r="K62" s="23">
        <v>11088</v>
      </c>
      <c r="L62" s="23">
        <v>11655</v>
      </c>
      <c r="M62" s="23">
        <v>13605</v>
      </c>
      <c r="N62" s="23">
        <v>13668</v>
      </c>
      <c r="O62" s="23">
        <v>12011</v>
      </c>
      <c r="P62" s="23">
        <v>10348</v>
      </c>
      <c r="Q62" s="23">
        <v>9706</v>
      </c>
      <c r="R62" s="23">
        <v>7638</v>
      </c>
      <c r="S62" s="23">
        <v>6233</v>
      </c>
      <c r="T62" s="23">
        <v>4548</v>
      </c>
      <c r="U62" s="23">
        <v>2478</v>
      </c>
      <c r="V62" s="23">
        <v>1168</v>
      </c>
      <c r="W62" s="21"/>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25"/>
    </row>
    <row r="63" spans="1:95" ht="15.75">
      <c r="A63" s="21" t="s">
        <v>35</v>
      </c>
      <c r="B63" s="22">
        <v>10970</v>
      </c>
      <c r="C63" s="21"/>
      <c r="D63" s="23">
        <v>439</v>
      </c>
      <c r="E63" s="23">
        <v>588</v>
      </c>
      <c r="F63" s="23">
        <v>571</v>
      </c>
      <c r="G63" s="23">
        <v>496</v>
      </c>
      <c r="H63" s="23">
        <v>534</v>
      </c>
      <c r="I63" s="23">
        <v>595</v>
      </c>
      <c r="J63" s="23">
        <v>594</v>
      </c>
      <c r="K63" s="23">
        <v>587</v>
      </c>
      <c r="L63" s="23">
        <v>679</v>
      </c>
      <c r="M63" s="23">
        <v>825</v>
      </c>
      <c r="N63" s="23">
        <v>884</v>
      </c>
      <c r="O63" s="23">
        <v>805</v>
      </c>
      <c r="P63" s="23">
        <v>750</v>
      </c>
      <c r="Q63" s="23">
        <v>779</v>
      </c>
      <c r="R63" s="23">
        <v>666</v>
      </c>
      <c r="S63" s="23">
        <v>498</v>
      </c>
      <c r="T63" s="23">
        <v>327</v>
      </c>
      <c r="U63" s="23">
        <v>219</v>
      </c>
      <c r="V63" s="23">
        <v>134</v>
      </c>
      <c r="W63" s="21"/>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25"/>
    </row>
    <row r="64" spans="1:95" ht="15.75">
      <c r="A64" s="21" t="s">
        <v>30</v>
      </c>
      <c r="B64" s="22">
        <v>76718</v>
      </c>
      <c r="C64" s="21"/>
      <c r="D64" s="23">
        <v>3434</v>
      </c>
      <c r="E64" s="23">
        <v>3818</v>
      </c>
      <c r="F64" s="23">
        <v>3773</v>
      </c>
      <c r="G64" s="23">
        <v>4012</v>
      </c>
      <c r="H64" s="23">
        <v>3854</v>
      </c>
      <c r="I64" s="23">
        <v>3890</v>
      </c>
      <c r="J64" s="23">
        <v>4385</v>
      </c>
      <c r="K64" s="23">
        <v>4006</v>
      </c>
      <c r="L64" s="23">
        <v>4598</v>
      </c>
      <c r="M64" s="23">
        <v>5763</v>
      </c>
      <c r="N64" s="23">
        <v>6032</v>
      </c>
      <c r="O64" s="23">
        <v>5481</v>
      </c>
      <c r="P64" s="23">
        <v>5122</v>
      </c>
      <c r="Q64" s="23">
        <v>5320</v>
      </c>
      <c r="R64" s="23">
        <v>4272</v>
      </c>
      <c r="S64" s="23">
        <v>3398</v>
      </c>
      <c r="T64" s="23">
        <v>2633</v>
      </c>
      <c r="U64" s="23">
        <v>1798</v>
      </c>
      <c r="V64" s="23">
        <v>1129</v>
      </c>
      <c r="W64" s="21"/>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25"/>
    </row>
    <row r="65" spans="1:93" ht="15.75">
      <c r="A65" s="21" t="s">
        <v>16</v>
      </c>
      <c r="B65" s="22">
        <v>91238</v>
      </c>
      <c r="C65" s="21"/>
      <c r="D65" s="23">
        <v>4522</v>
      </c>
      <c r="E65" s="23">
        <v>4755</v>
      </c>
      <c r="F65" s="23">
        <v>4544</v>
      </c>
      <c r="G65" s="23">
        <v>4817</v>
      </c>
      <c r="H65" s="23">
        <v>5454</v>
      </c>
      <c r="I65" s="23">
        <v>5624</v>
      </c>
      <c r="J65" s="23">
        <v>5477</v>
      </c>
      <c r="K65" s="23">
        <v>5318</v>
      </c>
      <c r="L65" s="23">
        <v>5707</v>
      </c>
      <c r="M65" s="23">
        <v>7211</v>
      </c>
      <c r="N65" s="23">
        <v>7332</v>
      </c>
      <c r="O65" s="23">
        <v>6630</v>
      </c>
      <c r="P65" s="23">
        <v>5470</v>
      </c>
      <c r="Q65" s="23">
        <v>5474</v>
      </c>
      <c r="R65" s="23">
        <v>4201</v>
      </c>
      <c r="S65" s="23">
        <v>3509</v>
      </c>
      <c r="T65" s="23">
        <v>2732</v>
      </c>
      <c r="U65" s="23">
        <v>1579</v>
      </c>
      <c r="V65" s="23">
        <v>882</v>
      </c>
      <c r="W65" s="21"/>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25"/>
    </row>
    <row r="66" spans="1:93" ht="15.75">
      <c r="A66" s="21" t="s">
        <v>26</v>
      </c>
      <c r="B66" s="22">
        <v>59014</v>
      </c>
      <c r="C66" s="21"/>
      <c r="D66" s="23">
        <v>2879</v>
      </c>
      <c r="E66" s="23">
        <v>2987</v>
      </c>
      <c r="F66" s="23">
        <v>2932</v>
      </c>
      <c r="G66" s="23">
        <v>2973</v>
      </c>
      <c r="H66" s="23">
        <v>2757</v>
      </c>
      <c r="I66" s="23">
        <v>2483</v>
      </c>
      <c r="J66" s="23">
        <v>2828</v>
      </c>
      <c r="K66" s="23">
        <v>2805</v>
      </c>
      <c r="L66" s="23">
        <v>3657</v>
      </c>
      <c r="M66" s="23">
        <v>4591</v>
      </c>
      <c r="N66" s="23">
        <v>4773</v>
      </c>
      <c r="O66" s="23">
        <v>4541</v>
      </c>
      <c r="P66" s="23">
        <v>4117</v>
      </c>
      <c r="Q66" s="23">
        <v>4447</v>
      </c>
      <c r="R66" s="23">
        <v>3466</v>
      </c>
      <c r="S66" s="23">
        <v>2800</v>
      </c>
      <c r="T66" s="23">
        <v>2000</v>
      </c>
      <c r="U66" s="23">
        <v>1227</v>
      </c>
      <c r="V66" s="23">
        <v>751</v>
      </c>
      <c r="W66" s="21"/>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25"/>
    </row>
    <row r="67" spans="1:93" ht="15.75">
      <c r="A67" s="21" t="s">
        <v>31</v>
      </c>
      <c r="B67" s="22">
        <v>11417</v>
      </c>
      <c r="C67" s="21"/>
      <c r="D67" s="23">
        <v>640</v>
      </c>
      <c r="E67" s="23">
        <v>633</v>
      </c>
      <c r="F67" s="23">
        <v>629</v>
      </c>
      <c r="G67" s="23">
        <v>656</v>
      </c>
      <c r="H67" s="23">
        <v>562</v>
      </c>
      <c r="I67" s="23">
        <v>694</v>
      </c>
      <c r="J67" s="23">
        <v>641</v>
      </c>
      <c r="K67" s="23">
        <v>700</v>
      </c>
      <c r="L67" s="23">
        <v>721</v>
      </c>
      <c r="M67" s="23">
        <v>849</v>
      </c>
      <c r="N67" s="23">
        <v>870</v>
      </c>
      <c r="O67" s="23">
        <v>776</v>
      </c>
      <c r="P67" s="23">
        <v>742</v>
      </c>
      <c r="Q67" s="23">
        <v>683</v>
      </c>
      <c r="R67" s="23">
        <v>577</v>
      </c>
      <c r="S67" s="23">
        <v>419</v>
      </c>
      <c r="T67" s="23">
        <v>311</v>
      </c>
      <c r="U67" s="23">
        <v>189</v>
      </c>
      <c r="V67" s="23">
        <v>125</v>
      </c>
      <c r="W67" s="21"/>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25"/>
      <c r="BU67" s="15"/>
      <c r="BV67" s="15"/>
      <c r="BW67" s="15"/>
      <c r="BX67" s="15"/>
      <c r="BY67" s="15"/>
      <c r="BZ67" s="15"/>
      <c r="CA67" s="15"/>
      <c r="CB67" s="15"/>
      <c r="CC67" s="15"/>
      <c r="CD67" s="15"/>
      <c r="CE67" s="15"/>
      <c r="CF67" s="15"/>
      <c r="CG67" s="15"/>
      <c r="CH67" s="15"/>
      <c r="CI67" s="15"/>
      <c r="CJ67" s="15"/>
      <c r="CK67" s="15"/>
      <c r="CL67" s="15"/>
      <c r="CM67" s="15"/>
      <c r="CN67" s="15"/>
      <c r="CO67" s="15"/>
    </row>
    <row r="68" spans="1:93" ht="15.75">
      <c r="A68" s="21" t="s">
        <v>11</v>
      </c>
      <c r="B68" s="22">
        <v>58796</v>
      </c>
      <c r="C68" s="21"/>
      <c r="D68" s="23">
        <v>2541</v>
      </c>
      <c r="E68" s="23">
        <v>2827</v>
      </c>
      <c r="F68" s="23">
        <v>2777</v>
      </c>
      <c r="G68" s="23">
        <v>2938</v>
      </c>
      <c r="H68" s="23">
        <v>2966</v>
      </c>
      <c r="I68" s="23">
        <v>2864</v>
      </c>
      <c r="J68" s="23">
        <v>2876</v>
      </c>
      <c r="K68" s="23">
        <v>2967</v>
      </c>
      <c r="L68" s="23">
        <v>3414</v>
      </c>
      <c r="M68" s="23">
        <v>4247</v>
      </c>
      <c r="N68" s="23">
        <v>4633</v>
      </c>
      <c r="O68" s="23">
        <v>4536</v>
      </c>
      <c r="P68" s="23">
        <v>4183</v>
      </c>
      <c r="Q68" s="23">
        <v>4297</v>
      </c>
      <c r="R68" s="23">
        <v>3593</v>
      </c>
      <c r="S68" s="23">
        <v>2805</v>
      </c>
      <c r="T68" s="23">
        <v>2169</v>
      </c>
      <c r="U68" s="23">
        <v>1301</v>
      </c>
      <c r="V68" s="23">
        <v>862</v>
      </c>
      <c r="W68" s="21"/>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25"/>
      <c r="BU68" s="15"/>
      <c r="BV68" s="15"/>
      <c r="BW68" s="15"/>
      <c r="BX68" s="15"/>
      <c r="BY68" s="15"/>
      <c r="BZ68" s="15"/>
      <c r="CA68" s="15"/>
      <c r="CB68" s="15"/>
      <c r="CC68" s="15"/>
      <c r="CD68" s="15"/>
      <c r="CE68" s="15"/>
      <c r="CF68" s="15"/>
      <c r="CG68" s="15"/>
      <c r="CH68" s="15"/>
      <c r="CI68" s="15"/>
      <c r="CJ68" s="15"/>
      <c r="CK68" s="15"/>
      <c r="CL68" s="15"/>
      <c r="CM68" s="15"/>
      <c r="CN68" s="15"/>
      <c r="CO68" s="15"/>
    </row>
    <row r="69" spans="1:93" ht="15.75">
      <c r="A69" s="21" t="s">
        <v>7</v>
      </c>
      <c r="B69" s="22">
        <v>164105</v>
      </c>
      <c r="C69" s="21"/>
      <c r="D69" s="23">
        <v>8170</v>
      </c>
      <c r="E69" s="23">
        <v>8787</v>
      </c>
      <c r="F69" s="23">
        <v>8275</v>
      </c>
      <c r="G69" s="23">
        <v>8600</v>
      </c>
      <c r="H69" s="23">
        <v>9048</v>
      </c>
      <c r="I69" s="23">
        <v>8967</v>
      </c>
      <c r="J69" s="23">
        <v>9931</v>
      </c>
      <c r="K69" s="23">
        <v>9975</v>
      </c>
      <c r="L69" s="23">
        <v>10537</v>
      </c>
      <c r="M69" s="23">
        <v>12670</v>
      </c>
      <c r="N69" s="23">
        <v>13089</v>
      </c>
      <c r="O69" s="23">
        <v>12174</v>
      </c>
      <c r="P69" s="23">
        <v>10569</v>
      </c>
      <c r="Q69" s="23">
        <v>9859</v>
      </c>
      <c r="R69" s="23">
        <v>7643</v>
      </c>
      <c r="S69" s="23">
        <v>6345</v>
      </c>
      <c r="T69" s="23">
        <v>4895</v>
      </c>
      <c r="U69" s="23">
        <v>2960</v>
      </c>
      <c r="V69" s="23">
        <v>1611</v>
      </c>
      <c r="W69" s="21"/>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25"/>
      <c r="BU69" s="15"/>
      <c r="BV69" s="15"/>
      <c r="BW69" s="15"/>
      <c r="BX69" s="15"/>
      <c r="BY69" s="15"/>
      <c r="BZ69" s="15"/>
      <c r="CA69" s="15"/>
      <c r="CB69" s="15"/>
      <c r="CC69" s="15"/>
      <c r="CD69" s="15"/>
      <c r="CE69" s="15"/>
      <c r="CF69" s="15"/>
      <c r="CG69" s="15"/>
      <c r="CH69" s="15"/>
      <c r="CI69" s="15"/>
      <c r="CJ69" s="15"/>
      <c r="CK69" s="15"/>
      <c r="CL69" s="15"/>
      <c r="CM69" s="15"/>
      <c r="CN69" s="15"/>
      <c r="CO69" s="15"/>
    </row>
    <row r="70" spans="1:93" ht="15.75">
      <c r="A70" s="21" t="s">
        <v>28</v>
      </c>
      <c r="B70" s="22">
        <v>48669</v>
      </c>
      <c r="C70" s="21"/>
      <c r="D70" s="23">
        <v>2190</v>
      </c>
      <c r="E70" s="23">
        <v>2390</v>
      </c>
      <c r="F70" s="23">
        <v>2466</v>
      </c>
      <c r="G70" s="23">
        <v>3303</v>
      </c>
      <c r="H70" s="23">
        <v>4029</v>
      </c>
      <c r="I70" s="23">
        <v>3252</v>
      </c>
      <c r="J70" s="23">
        <v>2534</v>
      </c>
      <c r="K70" s="23">
        <v>2626</v>
      </c>
      <c r="L70" s="23">
        <v>2964</v>
      </c>
      <c r="M70" s="23">
        <v>3630</v>
      </c>
      <c r="N70" s="23">
        <v>3717</v>
      </c>
      <c r="O70" s="23">
        <v>3204</v>
      </c>
      <c r="P70" s="23">
        <v>2742</v>
      </c>
      <c r="Q70" s="23">
        <v>2786</v>
      </c>
      <c r="R70" s="23">
        <v>2264</v>
      </c>
      <c r="S70" s="23">
        <v>1867</v>
      </c>
      <c r="T70" s="23">
        <v>1392</v>
      </c>
      <c r="U70" s="23">
        <v>791</v>
      </c>
      <c r="V70" s="23">
        <v>522</v>
      </c>
      <c r="W70" s="21"/>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25"/>
      <c r="BU70" s="15"/>
      <c r="BV70" s="15"/>
      <c r="BW70" s="15"/>
      <c r="BX70" s="15"/>
      <c r="BY70" s="15"/>
      <c r="BZ70" s="15"/>
      <c r="CA70" s="15"/>
      <c r="CB70" s="15"/>
      <c r="CC70" s="15"/>
      <c r="CD70" s="15"/>
      <c r="CE70" s="15"/>
      <c r="CF70" s="15"/>
      <c r="CG70" s="15"/>
      <c r="CH70" s="15"/>
      <c r="CI70" s="15"/>
      <c r="CJ70" s="15"/>
      <c r="CK70" s="15"/>
      <c r="CL70" s="15"/>
      <c r="CM70" s="15"/>
      <c r="CN70" s="15"/>
      <c r="CO70" s="15"/>
    </row>
    <row r="71" spans="1:93" ht="15.75">
      <c r="A71" s="21" t="s">
        <v>4</v>
      </c>
      <c r="B71" s="22">
        <v>47113</v>
      </c>
      <c r="C71" s="21"/>
      <c r="D71" s="23">
        <v>2434</v>
      </c>
      <c r="E71" s="23">
        <v>2546</v>
      </c>
      <c r="F71" s="23">
        <v>2319</v>
      </c>
      <c r="G71" s="23">
        <v>2404</v>
      </c>
      <c r="H71" s="23">
        <v>2827</v>
      </c>
      <c r="I71" s="23">
        <v>2895</v>
      </c>
      <c r="J71" s="23">
        <v>2973</v>
      </c>
      <c r="K71" s="23">
        <v>2680</v>
      </c>
      <c r="L71" s="23">
        <v>2800</v>
      </c>
      <c r="M71" s="23">
        <v>3650</v>
      </c>
      <c r="N71" s="23">
        <v>3827</v>
      </c>
      <c r="O71" s="23">
        <v>3518</v>
      </c>
      <c r="P71" s="23">
        <v>2962</v>
      </c>
      <c r="Q71" s="23">
        <v>2824</v>
      </c>
      <c r="R71" s="23">
        <v>2054</v>
      </c>
      <c r="S71" s="23">
        <v>1790</v>
      </c>
      <c r="T71" s="23">
        <v>1322</v>
      </c>
      <c r="U71" s="23">
        <v>838</v>
      </c>
      <c r="V71" s="23">
        <v>450</v>
      </c>
      <c r="W71" s="21"/>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25"/>
      <c r="BU71" s="15"/>
      <c r="BV71" s="15"/>
      <c r="BW71" s="15"/>
      <c r="BX71" s="15"/>
      <c r="BY71" s="15"/>
      <c r="BZ71" s="15"/>
      <c r="CA71" s="15"/>
      <c r="CB71" s="15"/>
      <c r="CC71" s="15"/>
      <c r="CD71" s="15"/>
      <c r="CE71" s="15"/>
      <c r="CF71" s="15"/>
      <c r="CG71" s="15"/>
      <c r="CH71" s="15"/>
      <c r="CI71" s="15"/>
      <c r="CJ71" s="15"/>
      <c r="CK71" s="15"/>
      <c r="CL71" s="15"/>
      <c r="CM71" s="15"/>
      <c r="CN71" s="15"/>
      <c r="CO71" s="15"/>
    </row>
    <row r="72" spans="1:93" ht="15.75">
      <c r="A72" s="21" t="s">
        <v>17</v>
      </c>
      <c r="B72" s="22">
        <v>91877</v>
      </c>
      <c r="C72" s="21"/>
      <c r="D72" s="23">
        <v>5103</v>
      </c>
      <c r="E72" s="23">
        <v>5725</v>
      </c>
      <c r="F72" s="23">
        <v>5338</v>
      </c>
      <c r="G72" s="23">
        <v>5163</v>
      </c>
      <c r="H72" s="23">
        <v>5061</v>
      </c>
      <c r="I72" s="23">
        <v>5519</v>
      </c>
      <c r="J72" s="23">
        <v>6109</v>
      </c>
      <c r="K72" s="23">
        <v>5845</v>
      </c>
      <c r="L72" s="23">
        <v>6502</v>
      </c>
      <c r="M72" s="23">
        <v>7482</v>
      </c>
      <c r="N72" s="23">
        <v>7198</v>
      </c>
      <c r="O72" s="23">
        <v>6094</v>
      </c>
      <c r="P72" s="23">
        <v>5119</v>
      </c>
      <c r="Q72" s="23">
        <v>5053</v>
      </c>
      <c r="R72" s="23">
        <v>3899</v>
      </c>
      <c r="S72" s="23">
        <v>2937</v>
      </c>
      <c r="T72" s="23">
        <v>2017</v>
      </c>
      <c r="U72" s="23">
        <v>1085</v>
      </c>
      <c r="V72" s="23">
        <v>628</v>
      </c>
      <c r="W72" s="21"/>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25"/>
      <c r="BU72" s="15"/>
      <c r="BV72" s="15"/>
      <c r="BW72" s="15"/>
      <c r="BX72" s="15"/>
      <c r="BY72" s="15"/>
      <c r="BZ72" s="15"/>
      <c r="CA72" s="15"/>
      <c r="CB72" s="15"/>
      <c r="CC72" s="15"/>
      <c r="CD72" s="15"/>
      <c r="CE72" s="15"/>
      <c r="CF72" s="15"/>
      <c r="CG72" s="15"/>
      <c r="CH72" s="15"/>
      <c r="CI72" s="15"/>
      <c r="CJ72" s="15"/>
      <c r="CK72" s="15"/>
      <c r="CL72" s="15"/>
      <c r="CM72" s="15"/>
      <c r="CN72" s="15"/>
      <c r="CO72" s="15"/>
    </row>
    <row r="73" spans="1:93">
      <c r="A73" s="26"/>
      <c r="B73" s="27"/>
      <c r="C73" s="27"/>
      <c r="D73" s="27"/>
      <c r="E73" s="27"/>
      <c r="F73" s="27"/>
      <c r="G73" s="27"/>
      <c r="H73" s="27"/>
      <c r="I73" s="27"/>
      <c r="J73" s="27"/>
      <c r="K73" s="27"/>
      <c r="L73" s="27"/>
      <c r="M73" s="27"/>
      <c r="N73" s="27"/>
      <c r="O73" s="27"/>
      <c r="P73" s="27"/>
      <c r="Q73" s="27"/>
      <c r="R73" s="27"/>
      <c r="S73" s="27"/>
      <c r="T73" s="27"/>
      <c r="U73" s="27"/>
      <c r="V73" s="27"/>
      <c r="W73" s="27"/>
      <c r="X73" s="32"/>
      <c r="Y73" s="33"/>
      <c r="Z73" s="33"/>
      <c r="AA73" s="33"/>
      <c r="AB73" s="33"/>
      <c r="AC73" s="33"/>
      <c r="AD73" s="33"/>
      <c r="AE73" s="33"/>
      <c r="AF73" s="33"/>
      <c r="AG73" s="33"/>
      <c r="AH73" s="33"/>
      <c r="AI73" s="33"/>
      <c r="AJ73" s="33"/>
      <c r="AK73" s="33"/>
      <c r="AL73" s="33"/>
      <c r="AM73" s="33"/>
      <c r="AN73" s="33"/>
      <c r="AO73" s="33"/>
      <c r="AP73" s="33"/>
      <c r="AQ73" s="33"/>
      <c r="AR73" s="33"/>
      <c r="AS73" s="33"/>
      <c r="AT73" s="33"/>
      <c r="AU73" s="32"/>
      <c r="AV73" s="32"/>
      <c r="AW73" s="33"/>
      <c r="AX73" s="33"/>
      <c r="AY73" s="33"/>
      <c r="AZ73" s="33"/>
      <c r="BA73" s="33"/>
      <c r="BB73" s="33"/>
      <c r="BC73" s="33"/>
      <c r="BD73" s="33"/>
      <c r="BE73" s="33"/>
      <c r="BF73" s="33"/>
      <c r="BG73" s="33"/>
      <c r="BH73" s="33"/>
      <c r="BI73" s="33"/>
      <c r="BJ73" s="33"/>
      <c r="BK73" s="33"/>
      <c r="BL73" s="33"/>
      <c r="BM73" s="33"/>
      <c r="BN73" s="33"/>
      <c r="BO73" s="33"/>
      <c r="BP73" s="33"/>
      <c r="BQ73" s="33"/>
      <c r="BR73" s="33"/>
      <c r="BS73" s="32"/>
      <c r="BT73" s="33"/>
      <c r="BU73" s="34"/>
      <c r="BV73" s="34"/>
      <c r="BW73" s="34"/>
      <c r="BX73" s="34"/>
      <c r="BY73" s="34"/>
      <c r="BZ73" s="34"/>
      <c r="CA73" s="34"/>
      <c r="CB73" s="34"/>
      <c r="CC73" s="34"/>
      <c r="CD73" s="34"/>
      <c r="CE73" s="34"/>
      <c r="CF73" s="34"/>
      <c r="CG73" s="34"/>
      <c r="CH73" s="34"/>
      <c r="CI73" s="34"/>
      <c r="CJ73" s="34"/>
      <c r="CK73" s="34"/>
      <c r="CL73" s="34"/>
      <c r="CM73" s="34"/>
      <c r="CN73" s="34"/>
      <c r="CO73" s="34"/>
    </row>
    <row r="74" spans="1:93">
      <c r="A74" s="32"/>
      <c r="B74" s="33"/>
      <c r="C74" s="33"/>
      <c r="D74" s="33"/>
      <c r="E74" s="33"/>
      <c r="F74" s="33"/>
      <c r="G74" s="33"/>
      <c r="H74" s="33"/>
      <c r="I74" s="33"/>
      <c r="J74" s="33"/>
      <c r="K74" s="33"/>
      <c r="L74" s="33"/>
      <c r="M74" s="33"/>
      <c r="N74" s="33"/>
      <c r="O74" s="33"/>
      <c r="P74" s="33"/>
      <c r="Q74" s="33"/>
      <c r="R74" s="33"/>
      <c r="S74" s="33"/>
      <c r="T74" s="33"/>
      <c r="U74" s="33"/>
      <c r="V74" s="33"/>
      <c r="W74" s="33"/>
      <c r="X74" s="32"/>
      <c r="Y74" s="33"/>
      <c r="Z74" s="33"/>
      <c r="AA74" s="33"/>
      <c r="AB74" s="33"/>
      <c r="AC74" s="33"/>
      <c r="AD74" s="33"/>
      <c r="AE74" s="33"/>
      <c r="AF74" s="33"/>
      <c r="AG74" s="33"/>
      <c r="AH74" s="33"/>
      <c r="AI74" s="33"/>
      <c r="AJ74" s="33"/>
      <c r="AK74" s="33"/>
      <c r="AL74" s="33"/>
      <c r="AM74" s="33"/>
      <c r="AN74" s="33"/>
      <c r="AO74" s="33"/>
      <c r="AP74" s="33"/>
      <c r="AQ74" s="33"/>
      <c r="AR74" s="33"/>
      <c r="AS74" s="33"/>
      <c r="AT74" s="33"/>
      <c r="AU74" s="32"/>
      <c r="AV74" s="32"/>
      <c r="AW74" s="33"/>
      <c r="AX74" s="33"/>
      <c r="AY74" s="33"/>
      <c r="AZ74" s="33"/>
      <c r="BA74" s="33"/>
      <c r="BB74" s="33"/>
      <c r="BC74" s="33"/>
      <c r="BD74" s="33"/>
      <c r="BE74" s="33"/>
      <c r="BF74" s="33"/>
      <c r="BG74" s="33"/>
      <c r="BH74" s="33"/>
      <c r="BI74" s="33"/>
      <c r="BJ74" s="33"/>
      <c r="BK74" s="33"/>
      <c r="BL74" s="33"/>
      <c r="BM74" s="33"/>
      <c r="BN74" s="33"/>
      <c r="BO74" s="33"/>
      <c r="BP74" s="33"/>
      <c r="BQ74" s="33"/>
      <c r="BR74" s="33"/>
      <c r="BS74" s="32"/>
      <c r="BT74" s="33"/>
      <c r="BU74" s="34"/>
      <c r="BV74" s="34"/>
      <c r="BW74" s="34"/>
      <c r="BX74" s="34"/>
      <c r="BY74" s="34"/>
      <c r="BZ74" s="34"/>
      <c r="CA74" s="34"/>
      <c r="CB74" s="34"/>
      <c r="CC74" s="34"/>
      <c r="CD74" s="34"/>
      <c r="CE74" s="34"/>
      <c r="CF74" s="34"/>
      <c r="CG74" s="34"/>
      <c r="CH74" s="34"/>
      <c r="CI74" s="34"/>
      <c r="CJ74" s="34"/>
      <c r="CK74" s="34"/>
      <c r="CL74" s="34"/>
      <c r="CM74" s="34"/>
      <c r="CN74" s="34"/>
      <c r="CO74" s="34"/>
    </row>
    <row r="75" spans="1:93">
      <c r="A75" s="3" t="s">
        <v>0</v>
      </c>
    </row>
  </sheetData>
  <mergeCells count="3">
    <mergeCell ref="A1:L1"/>
    <mergeCell ref="D3:V3"/>
    <mergeCell ref="D39:V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Q42"/>
  <sheetViews>
    <sheetView workbookViewId="0">
      <selection activeCell="A2" sqref="A2"/>
    </sheetView>
  </sheetViews>
  <sheetFormatPr defaultColWidth="8.7109375" defaultRowHeight="15"/>
  <cols>
    <col min="1" max="1" width="21.140625" style="1" bestFit="1" customWidth="1"/>
    <col min="2" max="2" width="24.7109375" style="1" bestFit="1" customWidth="1"/>
    <col min="3" max="16384" width="8.7109375" style="1"/>
  </cols>
  <sheetData>
    <row r="1" spans="1:95" ht="41.25" customHeight="1">
      <c r="A1" s="84" t="s">
        <v>109</v>
      </c>
      <c r="B1" s="84"/>
      <c r="C1" s="84"/>
      <c r="D1" s="84"/>
      <c r="E1" s="84"/>
      <c r="F1" s="84"/>
      <c r="G1" s="84"/>
      <c r="H1" s="84"/>
      <c r="I1" s="65"/>
      <c r="J1" s="65"/>
      <c r="K1" s="65"/>
      <c r="L1" s="65"/>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8"/>
      <c r="K2" s="38"/>
      <c r="L2" s="38"/>
      <c r="M2" s="35"/>
      <c r="N2" s="36"/>
      <c r="O2" s="36"/>
      <c r="P2" s="36"/>
      <c r="Q2" s="36"/>
      <c r="R2" s="36"/>
      <c r="S2" s="36"/>
      <c r="T2" s="36"/>
      <c r="U2" s="36"/>
      <c r="V2" s="24"/>
      <c r="W2" s="24"/>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24"/>
      <c r="BU2" s="37"/>
      <c r="BV2" s="37"/>
      <c r="BW2" s="37"/>
      <c r="BX2" s="37"/>
      <c r="BY2" s="37"/>
      <c r="BZ2" s="37"/>
      <c r="CA2" s="37"/>
      <c r="CB2" s="37"/>
      <c r="CC2" s="37"/>
      <c r="CD2" s="37"/>
      <c r="CE2" s="37"/>
      <c r="CF2" s="37"/>
      <c r="CG2" s="37"/>
      <c r="CH2" s="37"/>
      <c r="CI2" s="37"/>
      <c r="CJ2" s="37"/>
      <c r="CK2" s="37"/>
      <c r="CL2" s="37"/>
      <c r="CM2" s="37"/>
      <c r="CN2" s="37"/>
      <c r="CO2" s="37"/>
      <c r="CP2" s="37"/>
      <c r="CQ2" s="37"/>
    </row>
    <row r="3" spans="1:95">
      <c r="A3" s="44" t="s">
        <v>80</v>
      </c>
      <c r="B3" s="44" t="str">
        <f>INDEX('Data - MYE - Council areas'!A41:A72,'Data - Selected council area'!B19,0)</f>
        <v>Aberdeen City</v>
      </c>
    </row>
    <row r="4" spans="1:95">
      <c r="A4" s="6"/>
      <c r="B4" s="45"/>
      <c r="C4" s="46" t="s">
        <v>56</v>
      </c>
      <c r="D4" s="17" t="s">
        <v>57</v>
      </c>
      <c r="E4" s="17" t="s">
        <v>58</v>
      </c>
      <c r="F4" s="17" t="s">
        <v>59</v>
      </c>
      <c r="G4" s="17" t="s">
        <v>60</v>
      </c>
      <c r="H4" s="17" t="s">
        <v>61</v>
      </c>
      <c r="I4" s="17" t="s">
        <v>62</v>
      </c>
      <c r="J4" s="47" t="s">
        <v>63</v>
      </c>
      <c r="K4" s="17" t="s">
        <v>64</v>
      </c>
      <c r="L4" s="17" t="s">
        <v>65</v>
      </c>
      <c r="M4" s="17" t="s">
        <v>66</v>
      </c>
      <c r="N4" s="17" t="s">
        <v>67</v>
      </c>
      <c r="O4" s="17" t="s">
        <v>68</v>
      </c>
      <c r="P4" s="17" t="s">
        <v>69</v>
      </c>
      <c r="Q4" s="17" t="s">
        <v>70</v>
      </c>
      <c r="R4" s="17" t="s">
        <v>71</v>
      </c>
      <c r="S4" s="17" t="s">
        <v>72</v>
      </c>
      <c r="T4" s="17" t="s">
        <v>73</v>
      </c>
      <c r="U4" s="17" t="s">
        <v>74</v>
      </c>
    </row>
    <row r="5" spans="1:95">
      <c r="A5" s="81" t="s">
        <v>76</v>
      </c>
      <c r="B5" s="48" t="s">
        <v>79</v>
      </c>
      <c r="C5" s="49">
        <f>VLOOKUP($B$3,'Data - MYE - Council areas'!$A$5:$V$36,'Data - Selected council area'!C$19,FALSE)</f>
        <v>6226</v>
      </c>
      <c r="D5" s="7">
        <f>VLOOKUP($B$3,'Data - MYE - Council areas'!$A$5:$V$36,'Data - Selected council area'!D$19,FALSE)</f>
        <v>5612</v>
      </c>
      <c r="E5" s="7">
        <f>VLOOKUP($B$3,'Data - MYE - Council areas'!$A$5:$V$36,'Data - Selected council area'!E$19,FALSE)</f>
        <v>4649</v>
      </c>
      <c r="F5" s="7">
        <f>VLOOKUP($B$3,'Data - MYE - Council areas'!$A$5:$V$36,'Data - Selected council area'!F$19,FALSE)</f>
        <v>5520</v>
      </c>
      <c r="G5" s="7">
        <f>VLOOKUP($B$3,'Data - MYE - Council areas'!$A$5:$V$36,'Data - Selected council area'!G$19,FALSE)</f>
        <v>10055</v>
      </c>
      <c r="H5" s="7">
        <f>VLOOKUP($B$3,'Data - MYE - Council areas'!$A$5:$V$36,'Data - Selected council area'!H$19,FALSE)</f>
        <v>13084</v>
      </c>
      <c r="I5" s="7">
        <f>VLOOKUP($B$3,'Data - MYE - Council areas'!$A$5:$V$36,'Data - Selected council area'!I$19,FALSE)</f>
        <v>10533</v>
      </c>
      <c r="J5" s="7">
        <f>VLOOKUP($B$3,'Data - MYE - Council areas'!$A$5:$V$36,'Data - Selected council area'!J$19,FALSE)</f>
        <v>8518</v>
      </c>
      <c r="K5" s="7">
        <f>VLOOKUP($B$3,'Data - MYE - Council areas'!$A$5:$V$36,'Data - Selected council area'!K$19,FALSE)</f>
        <v>7308</v>
      </c>
      <c r="L5" s="7">
        <f>VLOOKUP($B$3,'Data - MYE - Council areas'!$A$5:$V$36,'Data - Selected council area'!L$19,FALSE)</f>
        <v>7281</v>
      </c>
      <c r="M5" s="7">
        <f>VLOOKUP($B$3,'Data - MYE - Council areas'!$A$5:$V$36,'Data - Selected council area'!M$19,FALSE)</f>
        <v>7284</v>
      </c>
      <c r="N5" s="7">
        <f>VLOOKUP($B$3,'Data - MYE - Council areas'!$A$5:$V$36,'Data - Selected council area'!N$19,FALSE)</f>
        <v>6797</v>
      </c>
      <c r="O5" s="7">
        <f>VLOOKUP($B$3,'Data - MYE - Council areas'!$A$5:$V$36,'Data - Selected council area'!O$19,FALSE)</f>
        <v>6027</v>
      </c>
      <c r="P5" s="7">
        <f>VLOOKUP($B$3,'Data - MYE - Council areas'!$A$5:$V$36,'Data - Selected council area'!P$19,FALSE)</f>
        <v>5436</v>
      </c>
      <c r="Q5" s="7">
        <f>VLOOKUP($B$3,'Data - MYE - Council areas'!$A$5:$V$36,'Data - Selected council area'!Q$19,FALSE)</f>
        <v>3551</v>
      </c>
      <c r="R5" s="7">
        <f>VLOOKUP($B$3,'Data - MYE - Council areas'!$A$5:$V$36,'Data - Selected council area'!R$19,FALSE)</f>
        <v>2734</v>
      </c>
      <c r="S5" s="7">
        <f>VLOOKUP($B$3,'Data - MYE - Council areas'!$A$5:$V$36,'Data - Selected council area'!S$19,FALSE)</f>
        <v>2016</v>
      </c>
      <c r="T5" s="7">
        <f>VLOOKUP($B$3,'Data - MYE - Council areas'!$A$5:$V$36,'Data - Selected council area'!T$19,FALSE)</f>
        <v>1046</v>
      </c>
      <c r="U5" s="7">
        <f>VLOOKUP($B$3,'Data - MYE - Council areas'!$A$5:$V$36,'Data - Selected council area'!U$19,FALSE)</f>
        <v>444</v>
      </c>
    </row>
    <row r="6" spans="1:95">
      <c r="A6" s="82"/>
      <c r="B6" s="50" t="s">
        <v>102</v>
      </c>
      <c r="C6" s="51">
        <f>VLOOKUP($B$3,'Data - ABPE - Council areas'!$A$5:$V$36,'Data - Selected council area'!C$19,FALSE)</f>
        <v>6050</v>
      </c>
      <c r="D6" s="8">
        <f>VLOOKUP($B$3,'Data - ABPE - Council areas'!$A$5:$V$36,'Data - Selected council area'!D$19,FALSE)</f>
        <v>5544</v>
      </c>
      <c r="E6" s="8">
        <f>VLOOKUP($B$3,'Data - ABPE - Council areas'!$A$5:$V$36,'Data - Selected council area'!E$19,FALSE)</f>
        <v>4612</v>
      </c>
      <c r="F6" s="8">
        <f>VLOOKUP($B$3,'Data - ABPE - Council areas'!$A$5:$V$36,'Data - Selected council area'!F$19,FALSE)</f>
        <v>5414</v>
      </c>
      <c r="G6" s="8">
        <f>VLOOKUP($B$3,'Data - ABPE - Council areas'!$A$5:$V$36,'Data - Selected council area'!G$19,FALSE)</f>
        <v>9023</v>
      </c>
      <c r="H6" s="8">
        <f>VLOOKUP($B$3,'Data - ABPE - Council areas'!$A$5:$V$36,'Data - Selected council area'!H$19,FALSE)</f>
        <v>10570</v>
      </c>
      <c r="I6" s="8">
        <f>VLOOKUP($B$3,'Data - ABPE - Council areas'!$A$5:$V$36,'Data - Selected council area'!I$19,FALSE)</f>
        <v>10021</v>
      </c>
      <c r="J6" s="8">
        <f>VLOOKUP($B$3,'Data - ABPE - Council areas'!$A$5:$V$36,'Data - Selected council area'!J$19,FALSE)</f>
        <v>8457</v>
      </c>
      <c r="K6" s="8">
        <f>VLOOKUP($B$3,'Data - ABPE - Council areas'!$A$5:$V$36,'Data - Selected council area'!K$19,FALSE)</f>
        <v>7288</v>
      </c>
      <c r="L6" s="8">
        <f>VLOOKUP($B$3,'Data - ABPE - Council areas'!$A$5:$V$36,'Data - Selected council area'!L$19,FALSE)</f>
        <v>7324</v>
      </c>
      <c r="M6" s="8">
        <f>VLOOKUP($B$3,'Data - ABPE - Council areas'!$A$5:$V$36,'Data - Selected council area'!M$19,FALSE)</f>
        <v>7712</v>
      </c>
      <c r="N6" s="8">
        <f>VLOOKUP($B$3,'Data - ABPE - Council areas'!$A$5:$V$36,'Data - Selected council area'!N$19,FALSE)</f>
        <v>7159</v>
      </c>
      <c r="O6" s="8">
        <f>VLOOKUP($B$3,'Data - ABPE - Council areas'!$A$5:$V$36,'Data - Selected council area'!O$19,FALSE)</f>
        <v>6148</v>
      </c>
      <c r="P6" s="8">
        <f>VLOOKUP($B$3,'Data - ABPE - Council areas'!$A$5:$V$36,'Data - Selected council area'!P$19,FALSE)</f>
        <v>5480</v>
      </c>
      <c r="Q6" s="8">
        <f>VLOOKUP($B$3,'Data - ABPE - Council areas'!$A$5:$V$36,'Data - Selected council area'!Q$19,FALSE)</f>
        <v>3511</v>
      </c>
      <c r="R6" s="8">
        <f>VLOOKUP($B$3,'Data - ABPE - Council areas'!$A$5:$V$36,'Data - Selected council area'!R$19,FALSE)</f>
        <v>2736</v>
      </c>
      <c r="S6" s="8">
        <f>VLOOKUP($B$3,'Data - ABPE - Council areas'!$A$5:$V$36,'Data - Selected council area'!S$19,FALSE)</f>
        <v>1983</v>
      </c>
      <c r="T6" s="8">
        <f>VLOOKUP($B$3,'Data - ABPE - Council areas'!$A$5:$V$36,'Data - Selected council area'!T$19,FALSE)</f>
        <v>1032</v>
      </c>
      <c r="U6" s="8">
        <f>VLOOKUP($B$3,'Data - ABPE - Council areas'!$A$5:$V$36,'Data - Selected council area'!U$19,FALSE)</f>
        <v>427</v>
      </c>
    </row>
    <row r="7" spans="1:95">
      <c r="A7" s="83" t="s">
        <v>77</v>
      </c>
      <c r="B7" s="52" t="s">
        <v>79</v>
      </c>
      <c r="C7" s="53">
        <f>VLOOKUP($B$3,'Data - MYE - Council areas'!$A$41:$V$72,'Data - Selected council area'!C$19,FALSE)</f>
        <v>5980</v>
      </c>
      <c r="D7" s="54">
        <f>VLOOKUP($B$3,'Data - MYE - Council areas'!$A$41:$V$72,'Data - Selected council area'!D$19,FALSE)</f>
        <v>5483</v>
      </c>
      <c r="E7" s="54">
        <f>VLOOKUP($B$3,'Data - MYE - Council areas'!$A$41:$V$72,'Data - Selected council area'!E$19,FALSE)</f>
        <v>4443</v>
      </c>
      <c r="F7" s="54">
        <f>VLOOKUP($B$3,'Data - MYE - Council areas'!$A$41:$V$72,'Data - Selected council area'!F$19,FALSE)</f>
        <v>6024</v>
      </c>
      <c r="G7" s="54">
        <f>VLOOKUP($B$3,'Data - MYE - Council areas'!$A$41:$V$72,'Data - Selected council area'!G$19,FALSE)</f>
        <v>11186</v>
      </c>
      <c r="H7" s="54">
        <f>VLOOKUP($B$3,'Data - MYE - Council areas'!$A$41:$V$72,'Data - Selected council area'!H$19,FALSE)</f>
        <v>11646</v>
      </c>
      <c r="I7" s="54">
        <f>VLOOKUP($B$3,'Data - MYE - Council areas'!$A$41:$V$72,'Data - Selected council area'!I$19,FALSE)</f>
        <v>9712</v>
      </c>
      <c r="J7" s="54">
        <f>VLOOKUP($B$3,'Data - MYE - Council areas'!$A$41:$V$72,'Data - Selected council area'!J$19,FALSE)</f>
        <v>7583</v>
      </c>
      <c r="K7" s="54">
        <f>VLOOKUP($B$3,'Data - MYE - Council areas'!$A$41:$V$72,'Data - Selected council area'!K$19,FALSE)</f>
        <v>6824</v>
      </c>
      <c r="L7" s="54">
        <f>VLOOKUP($B$3,'Data - MYE - Council areas'!$A$41:$V$72,'Data - Selected council area'!L$19,FALSE)</f>
        <v>7059</v>
      </c>
      <c r="M7" s="54">
        <f>VLOOKUP($B$3,'Data - MYE - Council areas'!$A$41:$V$72,'Data - Selected council area'!M$19,FALSE)</f>
        <v>7514</v>
      </c>
      <c r="N7" s="54">
        <f>VLOOKUP($B$3,'Data - MYE - Council areas'!$A$41:$V$72,'Data - Selected council area'!N$19,FALSE)</f>
        <v>6840</v>
      </c>
      <c r="O7" s="54">
        <f>VLOOKUP($B$3,'Data - MYE - Council areas'!$A$41:$V$72,'Data - Selected council area'!O$19,FALSE)</f>
        <v>5820</v>
      </c>
      <c r="P7" s="54">
        <f>VLOOKUP($B$3,'Data - MYE - Council areas'!$A$41:$V$72,'Data - Selected council area'!P$19,FALSE)</f>
        <v>5622</v>
      </c>
      <c r="Q7" s="54">
        <f>VLOOKUP($B$3,'Data - MYE - Council areas'!$A$41:$V$72,'Data - Selected council area'!Q$19,FALSE)</f>
        <v>4129</v>
      </c>
      <c r="R7" s="54">
        <f>VLOOKUP($B$3,'Data - MYE - Council areas'!$A$41:$V$72,'Data - Selected council area'!R$19,FALSE)</f>
        <v>3695</v>
      </c>
      <c r="S7" s="54">
        <f>VLOOKUP($B$3,'Data - MYE - Council areas'!$A$41:$V$72,'Data - Selected council area'!S$19,FALSE)</f>
        <v>3033</v>
      </c>
      <c r="T7" s="54">
        <f>VLOOKUP($B$3,'Data - MYE - Council areas'!$A$41:$V$72,'Data - Selected council area'!T$19,FALSE)</f>
        <v>2017</v>
      </c>
      <c r="U7" s="54">
        <f>VLOOKUP($B$3,'Data - MYE - Council areas'!$A$41:$V$72,'Data - Selected council area'!U$19,FALSE)</f>
        <v>1109</v>
      </c>
    </row>
    <row r="8" spans="1:95">
      <c r="A8" s="82"/>
      <c r="B8" s="50" t="s">
        <v>102</v>
      </c>
      <c r="C8" s="51">
        <f>VLOOKUP($B$3,'Data - ABPE - Council areas'!$A$41:$V$72,'Data - Selected council area'!C$19,FALSE)</f>
        <v>5746</v>
      </c>
      <c r="D8" s="8">
        <f>VLOOKUP($B$3,'Data - ABPE - Council areas'!$A$41:$V$72,'Data - Selected council area'!D$19,FALSE)</f>
        <v>5411</v>
      </c>
      <c r="E8" s="8">
        <f>VLOOKUP($B$3,'Data - ABPE - Council areas'!$A$41:$V$72,'Data - Selected council area'!E$19,FALSE)</f>
        <v>4424</v>
      </c>
      <c r="F8" s="8">
        <f>VLOOKUP($B$3,'Data - ABPE - Council areas'!$A$41:$V$72,'Data - Selected council area'!F$19,FALSE)</f>
        <v>5739</v>
      </c>
      <c r="G8" s="8">
        <f>VLOOKUP($B$3,'Data - ABPE - Council areas'!$A$41:$V$72,'Data - Selected council area'!G$19,FALSE)</f>
        <v>11043</v>
      </c>
      <c r="H8" s="8">
        <f>VLOOKUP($B$3,'Data - ABPE - Council areas'!$A$41:$V$72,'Data - Selected council area'!H$19,FALSE)</f>
        <v>10917</v>
      </c>
      <c r="I8" s="8">
        <f>VLOOKUP($B$3,'Data - ABPE - Council areas'!$A$41:$V$72,'Data - Selected council area'!I$19,FALSE)</f>
        <v>9405</v>
      </c>
      <c r="J8" s="8">
        <f>VLOOKUP($B$3,'Data - ABPE - Council areas'!$A$41:$V$72,'Data - Selected council area'!J$19,FALSE)</f>
        <v>7462</v>
      </c>
      <c r="K8" s="8">
        <f>VLOOKUP($B$3,'Data - ABPE - Council areas'!$A$41:$V$72,'Data - Selected council area'!K$19,FALSE)</f>
        <v>6668</v>
      </c>
      <c r="L8" s="8">
        <f>VLOOKUP($B$3,'Data - ABPE - Council areas'!$A$41:$V$72,'Data - Selected council area'!L$19,FALSE)</f>
        <v>6970</v>
      </c>
      <c r="M8" s="8">
        <f>VLOOKUP($B$3,'Data - ABPE - Council areas'!$A$41:$V$72,'Data - Selected council area'!M$19,FALSE)</f>
        <v>7412</v>
      </c>
      <c r="N8" s="8">
        <f>VLOOKUP($B$3,'Data - ABPE - Council areas'!$A$41:$V$72,'Data - Selected council area'!N$19,FALSE)</f>
        <v>6932</v>
      </c>
      <c r="O8" s="8">
        <f>VLOOKUP($B$3,'Data - ABPE - Council areas'!$A$41:$V$72,'Data - Selected council area'!O$19,FALSE)</f>
        <v>5820</v>
      </c>
      <c r="P8" s="8">
        <f>VLOOKUP($B$3,'Data - ABPE - Council areas'!$A$41:$V$72,'Data - Selected council area'!P$19,FALSE)</f>
        <v>5578</v>
      </c>
      <c r="Q8" s="8">
        <f>VLOOKUP($B$3,'Data - ABPE - Council areas'!$A$41:$V$72,'Data - Selected council area'!Q$19,FALSE)</f>
        <v>4047</v>
      </c>
      <c r="R8" s="8">
        <f>VLOOKUP($B$3,'Data - ABPE - Council areas'!$A$41:$V$72,'Data - Selected council area'!R$19,FALSE)</f>
        <v>3651</v>
      </c>
      <c r="S8" s="8">
        <f>VLOOKUP($B$3,'Data - ABPE - Council areas'!$A$41:$V$72,'Data - Selected council area'!S$19,FALSE)</f>
        <v>3005</v>
      </c>
      <c r="T8" s="8">
        <f>VLOOKUP($B$3,'Data - ABPE - Council areas'!$A$41:$V$72,'Data - Selected council area'!T$19,FALSE)</f>
        <v>1970</v>
      </c>
      <c r="U8" s="8">
        <f>VLOOKUP($B$3,'Data - ABPE - Council areas'!$A$41:$V$72,'Data - Selected council area'!U$19,FALSE)</f>
        <v>1055</v>
      </c>
    </row>
    <row r="9" spans="1:95">
      <c r="A9" s="21"/>
      <c r="B9" s="22"/>
      <c r="C9" s="5"/>
      <c r="D9" s="5"/>
      <c r="E9" s="5"/>
      <c r="F9" s="5"/>
      <c r="G9" s="5"/>
      <c r="H9" s="5"/>
      <c r="I9" s="5"/>
      <c r="J9" s="5"/>
      <c r="K9" s="5"/>
      <c r="L9" s="5"/>
      <c r="M9" s="5"/>
      <c r="N9" s="5"/>
      <c r="O9" s="5"/>
      <c r="P9" s="5"/>
      <c r="Q9" s="5"/>
      <c r="R9" s="5"/>
      <c r="S9" s="5"/>
      <c r="T9" s="5"/>
      <c r="U9" s="5"/>
    </row>
    <row r="10" spans="1:95">
      <c r="A10" s="21"/>
      <c r="B10" s="22"/>
      <c r="C10" s="46" t="s">
        <v>56</v>
      </c>
      <c r="D10" s="17" t="s">
        <v>57</v>
      </c>
      <c r="E10" s="17" t="s">
        <v>58</v>
      </c>
      <c r="F10" s="17" t="s">
        <v>59</v>
      </c>
      <c r="G10" s="17" t="s">
        <v>60</v>
      </c>
      <c r="H10" s="17" t="s">
        <v>61</v>
      </c>
      <c r="I10" s="17" t="s">
        <v>62</v>
      </c>
      <c r="J10" s="47" t="s">
        <v>63</v>
      </c>
      <c r="K10" s="17" t="s">
        <v>64</v>
      </c>
      <c r="L10" s="17" t="s">
        <v>65</v>
      </c>
      <c r="M10" s="17" t="s">
        <v>66</v>
      </c>
      <c r="N10" s="17" t="s">
        <v>67</v>
      </c>
      <c r="O10" s="17" t="s">
        <v>68</v>
      </c>
      <c r="P10" s="17" t="s">
        <v>69</v>
      </c>
      <c r="Q10" s="17" t="s">
        <v>70</v>
      </c>
      <c r="R10" s="17" t="s">
        <v>71</v>
      </c>
      <c r="S10" s="17" t="s">
        <v>72</v>
      </c>
      <c r="T10" s="17" t="s">
        <v>73</v>
      </c>
      <c r="U10" s="17" t="s">
        <v>74</v>
      </c>
    </row>
    <row r="11" spans="1:95">
      <c r="A11" s="55" t="s">
        <v>3</v>
      </c>
      <c r="B11" s="56" t="s">
        <v>76</v>
      </c>
      <c r="C11" s="57">
        <f>C6-C5</f>
        <v>-176</v>
      </c>
      <c r="D11" s="58">
        <f t="shared" ref="D11:U11" si="0">D6-D5</f>
        <v>-68</v>
      </c>
      <c r="E11" s="58">
        <f t="shared" si="0"/>
        <v>-37</v>
      </c>
      <c r="F11" s="58">
        <f t="shared" si="0"/>
        <v>-106</v>
      </c>
      <c r="G11" s="58">
        <f t="shared" si="0"/>
        <v>-1032</v>
      </c>
      <c r="H11" s="58">
        <f t="shared" si="0"/>
        <v>-2514</v>
      </c>
      <c r="I11" s="58">
        <f t="shared" si="0"/>
        <v>-512</v>
      </c>
      <c r="J11" s="58">
        <f t="shared" si="0"/>
        <v>-61</v>
      </c>
      <c r="K11" s="58">
        <f t="shared" si="0"/>
        <v>-20</v>
      </c>
      <c r="L11" s="58">
        <f t="shared" si="0"/>
        <v>43</v>
      </c>
      <c r="M11" s="58">
        <f t="shared" si="0"/>
        <v>428</v>
      </c>
      <c r="N11" s="58">
        <f t="shared" si="0"/>
        <v>362</v>
      </c>
      <c r="O11" s="58">
        <f t="shared" si="0"/>
        <v>121</v>
      </c>
      <c r="P11" s="58">
        <f t="shared" si="0"/>
        <v>44</v>
      </c>
      <c r="Q11" s="58">
        <f t="shared" si="0"/>
        <v>-40</v>
      </c>
      <c r="R11" s="58">
        <f t="shared" si="0"/>
        <v>2</v>
      </c>
      <c r="S11" s="58">
        <f t="shared" si="0"/>
        <v>-33</v>
      </c>
      <c r="T11" s="58">
        <f t="shared" si="0"/>
        <v>-14</v>
      </c>
      <c r="U11" s="59">
        <f t="shared" si="0"/>
        <v>-17</v>
      </c>
    </row>
    <row r="12" spans="1:95">
      <c r="A12" s="60"/>
      <c r="B12" s="61" t="s">
        <v>77</v>
      </c>
      <c r="C12" s="57">
        <f>C8-C7</f>
        <v>-234</v>
      </c>
      <c r="D12" s="58">
        <f t="shared" ref="D12:U12" si="1">D8-D7</f>
        <v>-72</v>
      </c>
      <c r="E12" s="58">
        <f t="shared" si="1"/>
        <v>-19</v>
      </c>
      <c r="F12" s="58">
        <f t="shared" si="1"/>
        <v>-285</v>
      </c>
      <c r="G12" s="58">
        <f t="shared" si="1"/>
        <v>-143</v>
      </c>
      <c r="H12" s="58">
        <f t="shared" si="1"/>
        <v>-729</v>
      </c>
      <c r="I12" s="58">
        <f t="shared" si="1"/>
        <v>-307</v>
      </c>
      <c r="J12" s="58">
        <f t="shared" si="1"/>
        <v>-121</v>
      </c>
      <c r="K12" s="58">
        <f t="shared" si="1"/>
        <v>-156</v>
      </c>
      <c r="L12" s="58">
        <f t="shared" si="1"/>
        <v>-89</v>
      </c>
      <c r="M12" s="58">
        <f t="shared" si="1"/>
        <v>-102</v>
      </c>
      <c r="N12" s="58">
        <f t="shared" si="1"/>
        <v>92</v>
      </c>
      <c r="O12" s="58">
        <f t="shared" si="1"/>
        <v>0</v>
      </c>
      <c r="P12" s="58">
        <f t="shared" si="1"/>
        <v>-44</v>
      </c>
      <c r="Q12" s="58">
        <f t="shared" si="1"/>
        <v>-82</v>
      </c>
      <c r="R12" s="58">
        <f t="shared" si="1"/>
        <v>-44</v>
      </c>
      <c r="S12" s="58">
        <f t="shared" si="1"/>
        <v>-28</v>
      </c>
      <c r="T12" s="58">
        <f t="shared" si="1"/>
        <v>-47</v>
      </c>
      <c r="U12" s="59">
        <f t="shared" si="1"/>
        <v>-54</v>
      </c>
    </row>
    <row r="13" spans="1:95">
      <c r="B13" s="22"/>
    </row>
    <row r="14" spans="1:95">
      <c r="A14" s="21"/>
      <c r="B14" s="22"/>
      <c r="C14" s="46" t="s">
        <v>56</v>
      </c>
      <c r="D14" s="17" t="s">
        <v>57</v>
      </c>
      <c r="E14" s="17" t="s">
        <v>58</v>
      </c>
      <c r="F14" s="17" t="s">
        <v>59</v>
      </c>
      <c r="G14" s="17" t="s">
        <v>60</v>
      </c>
      <c r="H14" s="17" t="s">
        <v>61</v>
      </c>
      <c r="I14" s="17" t="s">
        <v>62</v>
      </c>
      <c r="J14" s="47" t="s">
        <v>63</v>
      </c>
      <c r="K14" s="17" t="s">
        <v>64</v>
      </c>
      <c r="L14" s="17" t="s">
        <v>65</v>
      </c>
      <c r="M14" s="17" t="s">
        <v>66</v>
      </c>
      <c r="N14" s="17" t="s">
        <v>67</v>
      </c>
      <c r="O14" s="17" t="s">
        <v>68</v>
      </c>
      <c r="P14" s="17" t="s">
        <v>69</v>
      </c>
      <c r="Q14" s="17" t="s">
        <v>70</v>
      </c>
      <c r="R14" s="17" t="s">
        <v>71</v>
      </c>
      <c r="S14" s="17" t="s">
        <v>72</v>
      </c>
      <c r="T14" s="17" t="s">
        <v>73</v>
      </c>
      <c r="U14" s="17" t="s">
        <v>74</v>
      </c>
    </row>
    <row r="15" spans="1:95">
      <c r="A15" s="55" t="s">
        <v>78</v>
      </c>
      <c r="B15" s="56" t="s">
        <v>76</v>
      </c>
      <c r="C15" s="62">
        <f>C11/C5</f>
        <v>-2.8268551236749116E-2</v>
      </c>
      <c r="D15" s="63">
        <f t="shared" ref="D15:U15" si="2">D11/D5</f>
        <v>-1.2116892373485389E-2</v>
      </c>
      <c r="E15" s="63">
        <f t="shared" si="2"/>
        <v>-7.958700795870079E-3</v>
      </c>
      <c r="F15" s="63">
        <f t="shared" si="2"/>
        <v>-1.9202898550724639E-2</v>
      </c>
      <c r="G15" s="63">
        <f t="shared" si="2"/>
        <v>-0.1026355047240179</v>
      </c>
      <c r="H15" s="63">
        <f t="shared" si="2"/>
        <v>-0.19214307551207582</v>
      </c>
      <c r="I15" s="63">
        <f t="shared" si="2"/>
        <v>-4.8609133200417737E-2</v>
      </c>
      <c r="J15" s="63">
        <f t="shared" si="2"/>
        <v>-7.1613054707677856E-3</v>
      </c>
      <c r="K15" s="63">
        <f t="shared" si="2"/>
        <v>-2.7367268746579091E-3</v>
      </c>
      <c r="L15" s="63">
        <f t="shared" si="2"/>
        <v>5.9057821727784643E-3</v>
      </c>
      <c r="M15" s="63">
        <f t="shared" si="2"/>
        <v>5.875892366831411E-2</v>
      </c>
      <c r="N15" s="63">
        <f t="shared" si="2"/>
        <v>5.3258790642930702E-2</v>
      </c>
      <c r="O15" s="63">
        <f t="shared" si="2"/>
        <v>2.0076323212211714E-2</v>
      </c>
      <c r="P15" s="63">
        <f t="shared" si="2"/>
        <v>8.0941869021339229E-3</v>
      </c>
      <c r="Q15" s="63">
        <f t="shared" si="2"/>
        <v>-1.1264432554210082E-2</v>
      </c>
      <c r="R15" s="63">
        <f t="shared" si="2"/>
        <v>7.3152889539136799E-4</v>
      </c>
      <c r="S15" s="63">
        <f t="shared" si="2"/>
        <v>-1.636904761904762E-2</v>
      </c>
      <c r="T15" s="63">
        <f t="shared" si="2"/>
        <v>-1.338432122370937E-2</v>
      </c>
      <c r="U15" s="64">
        <f t="shared" si="2"/>
        <v>-3.8288288288288286E-2</v>
      </c>
    </row>
    <row r="16" spans="1:95">
      <c r="A16" s="60"/>
      <c r="B16" s="61" t="s">
        <v>77</v>
      </c>
      <c r="C16" s="62">
        <f>C12/C7</f>
        <v>-3.9130434782608699E-2</v>
      </c>
      <c r="D16" s="63">
        <f t="shared" ref="D16:U16" si="3">D12/D7</f>
        <v>-1.3131497355462337E-2</v>
      </c>
      <c r="E16" s="63">
        <f t="shared" si="3"/>
        <v>-4.2763898266936756E-3</v>
      </c>
      <c r="F16" s="63">
        <f t="shared" si="3"/>
        <v>-4.7310756972111553E-2</v>
      </c>
      <c r="G16" s="63">
        <f t="shared" si="3"/>
        <v>-1.2783836939030931E-2</v>
      </c>
      <c r="H16" s="63">
        <f t="shared" si="3"/>
        <v>-6.2596599690880994E-2</v>
      </c>
      <c r="I16" s="63">
        <f t="shared" si="3"/>
        <v>-3.1610378912685339E-2</v>
      </c>
      <c r="J16" s="63">
        <f t="shared" si="3"/>
        <v>-1.5956745351444021E-2</v>
      </c>
      <c r="K16" s="63">
        <f t="shared" si="3"/>
        <v>-2.2860492379835874E-2</v>
      </c>
      <c r="L16" s="63">
        <f t="shared" si="3"/>
        <v>-1.2608018132880011E-2</v>
      </c>
      <c r="M16" s="63">
        <f t="shared" si="3"/>
        <v>-1.3574660633484163E-2</v>
      </c>
      <c r="N16" s="63">
        <f t="shared" si="3"/>
        <v>1.3450292397660818E-2</v>
      </c>
      <c r="O16" s="63">
        <f t="shared" si="3"/>
        <v>0</v>
      </c>
      <c r="P16" s="63">
        <f t="shared" si="3"/>
        <v>-7.8263963002490212E-3</v>
      </c>
      <c r="Q16" s="63">
        <f t="shared" si="3"/>
        <v>-1.9859530152579317E-2</v>
      </c>
      <c r="R16" s="63">
        <f t="shared" si="3"/>
        <v>-1.1907983761840324E-2</v>
      </c>
      <c r="S16" s="63">
        <f t="shared" si="3"/>
        <v>-9.2317837124958786E-3</v>
      </c>
      <c r="T16" s="63">
        <f t="shared" si="3"/>
        <v>-2.3301933564700051E-2</v>
      </c>
      <c r="U16" s="64">
        <f t="shared" si="3"/>
        <v>-4.8692515779981967E-2</v>
      </c>
    </row>
    <row r="17" spans="1:21">
      <c r="B17" s="22"/>
    </row>
    <row r="18" spans="1:21">
      <c r="B18" s="22"/>
    </row>
    <row r="19" spans="1:21" ht="60">
      <c r="A19" s="66" t="s">
        <v>83</v>
      </c>
      <c r="B19" s="1">
        <v>1</v>
      </c>
      <c r="C19" s="1">
        <v>4</v>
      </c>
      <c r="D19" s="1">
        <v>5</v>
      </c>
      <c r="E19" s="1">
        <v>6</v>
      </c>
      <c r="F19" s="1">
        <v>7</v>
      </c>
      <c r="G19" s="1">
        <v>8</v>
      </c>
      <c r="H19" s="1">
        <v>9</v>
      </c>
      <c r="I19" s="1">
        <v>10</v>
      </c>
      <c r="J19" s="1">
        <v>11</v>
      </c>
      <c r="K19" s="1">
        <v>12</v>
      </c>
      <c r="L19" s="1">
        <v>13</v>
      </c>
      <c r="M19" s="1">
        <v>14</v>
      </c>
      <c r="N19" s="1">
        <v>15</v>
      </c>
      <c r="O19" s="1">
        <v>16</v>
      </c>
      <c r="P19" s="1">
        <v>17</v>
      </c>
      <c r="Q19" s="1">
        <v>18</v>
      </c>
      <c r="R19" s="1">
        <v>19</v>
      </c>
      <c r="S19" s="1">
        <v>20</v>
      </c>
      <c r="T19" s="1">
        <v>21</v>
      </c>
      <c r="U19" s="1">
        <v>22</v>
      </c>
    </row>
    <row r="20" spans="1:21">
      <c r="A20" s="1" t="s">
        <v>82</v>
      </c>
      <c r="B20" s="1" t="str">
        <f>CONCATENATE("Difference between ABPE and MYE for ",B3," by five year age-band and sex")</f>
        <v>Difference between ABPE and MYE for Aberdeen City by five year age-band and sex</v>
      </c>
    </row>
    <row r="21" spans="1:21">
      <c r="A21" s="1" t="s">
        <v>81</v>
      </c>
      <c r="B21" s="1" t="str">
        <f>CONCATENATE("Percentage difference between ABPE and MYE for ",B3," by five year age-band and sex")</f>
        <v>Percentage difference between ABPE and MYE for Aberdeen City by five year age-band and sex</v>
      </c>
    </row>
    <row r="22" spans="1:21">
      <c r="A22" s="21"/>
      <c r="B22" s="22"/>
    </row>
    <row r="23" spans="1:21">
      <c r="A23" s="3" t="s">
        <v>0</v>
      </c>
      <c r="B23" s="22"/>
    </row>
    <row r="24" spans="1:21">
      <c r="A24" s="21"/>
      <c r="B24" s="22"/>
    </row>
    <row r="25" spans="1:21">
      <c r="A25" s="21"/>
      <c r="B25" s="22"/>
    </row>
    <row r="26" spans="1:21">
      <c r="A26" s="21"/>
      <c r="B26" s="22"/>
    </row>
    <row r="27" spans="1:21">
      <c r="A27" s="21"/>
      <c r="B27" s="22"/>
    </row>
    <row r="28" spans="1:21">
      <c r="A28" s="21"/>
      <c r="B28" s="22"/>
    </row>
    <row r="29" spans="1:21">
      <c r="A29" s="21"/>
      <c r="B29" s="22"/>
    </row>
    <row r="30" spans="1:21">
      <c r="A30" s="21"/>
      <c r="B30" s="22"/>
    </row>
    <row r="31" spans="1:21">
      <c r="A31" s="21"/>
      <c r="B31" s="22"/>
    </row>
    <row r="32" spans="1:21">
      <c r="A32" s="21"/>
      <c r="B32" s="22"/>
    </row>
    <row r="33" spans="1:2">
      <c r="A33" s="21"/>
      <c r="B33" s="22"/>
    </row>
    <row r="34" spans="1:2">
      <c r="A34" s="21"/>
      <c r="B34" s="22"/>
    </row>
    <row r="35" spans="1:2">
      <c r="A35" s="21"/>
      <c r="B35" s="22"/>
    </row>
    <row r="36" spans="1:2">
      <c r="A36" s="21"/>
      <c r="B36" s="22"/>
    </row>
    <row r="37" spans="1:2">
      <c r="A37" s="21"/>
      <c r="B37" s="22"/>
    </row>
    <row r="38" spans="1:2">
      <c r="A38" s="21"/>
      <c r="B38" s="22"/>
    </row>
    <row r="39" spans="1:2">
      <c r="A39" s="21"/>
      <c r="B39" s="22"/>
    </row>
    <row r="40" spans="1:2">
      <c r="A40" s="21"/>
      <c r="B40" s="22"/>
    </row>
    <row r="41" spans="1:2">
      <c r="A41" s="21"/>
      <c r="B41" s="22"/>
    </row>
    <row r="42" spans="1:2">
      <c r="A42" s="21"/>
      <c r="B42" s="22"/>
    </row>
  </sheetData>
  <mergeCells count="3">
    <mergeCell ref="A5:A6"/>
    <mergeCell ref="A7:A8"/>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Q28"/>
  <sheetViews>
    <sheetView workbookViewId="0">
      <selection activeCell="A2" sqref="A2"/>
    </sheetView>
  </sheetViews>
  <sheetFormatPr defaultColWidth="8.7109375" defaultRowHeight="15"/>
  <cols>
    <col min="1" max="1" width="25.85546875" style="1" customWidth="1"/>
    <col min="2" max="16384" width="8.7109375" style="1"/>
  </cols>
  <sheetData>
    <row r="1" spans="1:95" ht="18.75">
      <c r="A1" s="79" t="s">
        <v>105</v>
      </c>
      <c r="B1" s="79"/>
      <c r="C1" s="79"/>
      <c r="D1" s="79"/>
      <c r="E1" s="79"/>
      <c r="F1" s="79"/>
      <c r="G1" s="79"/>
      <c r="H1" s="79"/>
      <c r="I1" s="79"/>
      <c r="J1" s="79"/>
      <c r="K1" s="79"/>
      <c r="L1" s="79"/>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9"/>
      <c r="K2" s="40"/>
      <c r="L2" s="40"/>
      <c r="M2" s="41"/>
      <c r="N2" s="39"/>
      <c r="O2" s="39"/>
      <c r="P2" s="39"/>
      <c r="Q2" s="39"/>
      <c r="R2" s="39"/>
      <c r="S2" s="39"/>
      <c r="T2" s="39"/>
      <c r="U2" s="39"/>
      <c r="V2" s="42"/>
      <c r="W2" s="4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24"/>
      <c r="BU2" s="15"/>
      <c r="BV2" s="15"/>
      <c r="BW2" s="15"/>
      <c r="BX2" s="15"/>
      <c r="BY2" s="15"/>
      <c r="BZ2" s="15"/>
      <c r="CA2" s="15"/>
      <c r="CB2" s="15"/>
      <c r="CC2" s="15"/>
      <c r="CD2" s="15"/>
      <c r="CE2" s="15"/>
      <c r="CF2" s="15"/>
      <c r="CG2" s="15"/>
      <c r="CH2" s="15"/>
      <c r="CI2" s="15"/>
      <c r="CJ2" s="15"/>
      <c r="CK2" s="15"/>
      <c r="CL2" s="15"/>
      <c r="CM2" s="15"/>
      <c r="CN2" s="15"/>
      <c r="CO2" s="15"/>
      <c r="CP2" s="15"/>
      <c r="CQ2" s="15"/>
    </row>
    <row r="3" spans="1:95">
      <c r="A3" s="12" t="s">
        <v>1</v>
      </c>
      <c r="B3" s="13"/>
      <c r="C3" s="13"/>
      <c r="D3" s="80" t="s">
        <v>53</v>
      </c>
      <c r="E3" s="80"/>
      <c r="F3" s="80"/>
      <c r="G3" s="80"/>
      <c r="H3" s="80"/>
      <c r="I3" s="80"/>
      <c r="J3" s="80"/>
      <c r="K3" s="80"/>
      <c r="L3" s="80"/>
      <c r="M3" s="80"/>
      <c r="N3" s="80"/>
      <c r="O3" s="80"/>
      <c r="P3" s="80"/>
      <c r="Q3" s="80"/>
      <c r="R3" s="80"/>
      <c r="S3" s="80"/>
      <c r="T3" s="80"/>
      <c r="U3" s="80"/>
      <c r="V3" s="80"/>
      <c r="W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ht="15.75">
      <c r="A4" s="16" t="s">
        <v>92</v>
      </c>
      <c r="B4" s="17" t="s">
        <v>55</v>
      </c>
      <c r="C4" s="17"/>
      <c r="D4" s="18" t="s">
        <v>56</v>
      </c>
      <c r="E4" s="18" t="s">
        <v>57</v>
      </c>
      <c r="F4" s="18" t="s">
        <v>58</v>
      </c>
      <c r="G4" s="18" t="s">
        <v>59</v>
      </c>
      <c r="H4" s="18" t="s">
        <v>60</v>
      </c>
      <c r="I4" s="18" t="s">
        <v>61</v>
      </c>
      <c r="J4" s="18" t="s">
        <v>62</v>
      </c>
      <c r="K4" s="18" t="s">
        <v>63</v>
      </c>
      <c r="L4" s="18" t="s">
        <v>64</v>
      </c>
      <c r="M4" s="18" t="s">
        <v>65</v>
      </c>
      <c r="N4" s="18" t="s">
        <v>66</v>
      </c>
      <c r="O4" s="18" t="s">
        <v>67</v>
      </c>
      <c r="P4" s="18" t="s">
        <v>68</v>
      </c>
      <c r="Q4" s="18" t="s">
        <v>69</v>
      </c>
      <c r="R4" s="18" t="s">
        <v>70</v>
      </c>
      <c r="S4" s="18" t="s">
        <v>71</v>
      </c>
      <c r="T4" s="18" t="s">
        <v>72</v>
      </c>
      <c r="U4" s="18" t="s">
        <v>73</v>
      </c>
      <c r="V4" s="18" t="s">
        <v>74</v>
      </c>
      <c r="W4" s="1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5" ht="15.75">
      <c r="A5" s="67" t="s">
        <v>36</v>
      </c>
      <c r="B5" s="22">
        <f>SUM(D5:V5)</f>
        <v>927822</v>
      </c>
      <c r="C5" s="22"/>
      <c r="D5" s="23">
        <v>51624</v>
      </c>
      <c r="E5" s="23">
        <v>50114</v>
      </c>
      <c r="F5" s="23">
        <v>44312</v>
      </c>
      <c r="G5" s="23">
        <v>49563</v>
      </c>
      <c r="H5" s="23">
        <v>72602</v>
      </c>
      <c r="I5" s="23">
        <v>80032</v>
      </c>
      <c r="J5" s="23">
        <v>77281</v>
      </c>
      <c r="K5" s="23">
        <v>68221</v>
      </c>
      <c r="L5" s="23">
        <v>61483</v>
      </c>
      <c r="M5" s="23">
        <v>65664</v>
      </c>
      <c r="N5" s="23">
        <v>69584</v>
      </c>
      <c r="O5" s="23">
        <v>61845</v>
      </c>
      <c r="P5" s="23">
        <v>49753</v>
      </c>
      <c r="Q5" s="23">
        <v>43781</v>
      </c>
      <c r="R5" s="23">
        <v>30337</v>
      </c>
      <c r="S5" s="23">
        <v>23072</v>
      </c>
      <c r="T5" s="23">
        <v>16588</v>
      </c>
      <c r="U5" s="23">
        <v>8494</v>
      </c>
      <c r="V5" s="23">
        <v>3472</v>
      </c>
      <c r="W5" s="22"/>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24"/>
      <c r="BU5" s="15"/>
      <c r="BV5" s="15"/>
      <c r="BW5" s="15"/>
      <c r="BX5" s="15"/>
      <c r="BY5" s="15"/>
      <c r="BZ5" s="15"/>
      <c r="CA5" s="15"/>
      <c r="CB5" s="15"/>
      <c r="CC5" s="15"/>
      <c r="CD5" s="15"/>
      <c r="CE5" s="15"/>
      <c r="CF5" s="15"/>
      <c r="CG5" s="15"/>
      <c r="CH5" s="15"/>
      <c r="CI5" s="15"/>
      <c r="CJ5" s="15"/>
      <c r="CK5" s="15"/>
      <c r="CL5" s="15"/>
      <c r="CM5" s="15"/>
      <c r="CN5" s="15"/>
      <c r="CO5" s="15"/>
      <c r="CP5" s="15"/>
      <c r="CQ5" s="15"/>
    </row>
    <row r="6" spans="1:95" ht="15.75">
      <c r="A6" s="67" t="s">
        <v>37</v>
      </c>
      <c r="B6" s="22">
        <f t="shared" ref="B6:B12" si="0">SUM(D6:V6)</f>
        <v>924807</v>
      </c>
      <c r="C6" s="22"/>
      <c r="D6" s="23">
        <v>52313</v>
      </c>
      <c r="E6" s="23">
        <v>55707</v>
      </c>
      <c r="F6" s="23">
        <v>51946</v>
      </c>
      <c r="G6" s="23">
        <v>54041</v>
      </c>
      <c r="H6" s="23">
        <v>59136</v>
      </c>
      <c r="I6" s="23">
        <v>59653</v>
      </c>
      <c r="J6" s="23">
        <v>59247</v>
      </c>
      <c r="K6" s="23">
        <v>57960</v>
      </c>
      <c r="L6" s="23">
        <v>60399</v>
      </c>
      <c r="M6" s="23">
        <v>70230</v>
      </c>
      <c r="N6" s="23">
        <v>73606</v>
      </c>
      <c r="O6" s="23">
        <v>64828</v>
      </c>
      <c r="P6" s="23">
        <v>54869</v>
      </c>
      <c r="Q6" s="23">
        <v>52978</v>
      </c>
      <c r="R6" s="23">
        <v>38206</v>
      </c>
      <c r="S6" s="23">
        <v>28185</v>
      </c>
      <c r="T6" s="23">
        <v>18653</v>
      </c>
      <c r="U6" s="23">
        <v>9254</v>
      </c>
      <c r="V6" s="23">
        <v>3596</v>
      </c>
      <c r="W6" s="2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24"/>
      <c r="BU6" s="15"/>
      <c r="BV6" s="15"/>
      <c r="BW6" s="15"/>
      <c r="BX6" s="15"/>
      <c r="BY6" s="15"/>
      <c r="BZ6" s="15"/>
      <c r="CA6" s="15"/>
      <c r="CB6" s="15"/>
      <c r="CC6" s="15"/>
      <c r="CD6" s="15"/>
      <c r="CE6" s="15"/>
      <c r="CF6" s="15"/>
      <c r="CG6" s="15"/>
      <c r="CH6" s="15"/>
      <c r="CI6" s="15"/>
      <c r="CJ6" s="15"/>
      <c r="CK6" s="15"/>
      <c r="CL6" s="15"/>
      <c r="CM6" s="15"/>
      <c r="CN6" s="15"/>
      <c r="CO6" s="15"/>
      <c r="CP6" s="15"/>
      <c r="CQ6" s="15"/>
    </row>
    <row r="7" spans="1:95" ht="15.75">
      <c r="A7" s="67" t="s">
        <v>38</v>
      </c>
      <c r="B7" s="22">
        <f t="shared" si="0"/>
        <v>243823</v>
      </c>
      <c r="C7" s="22"/>
      <c r="D7" s="23">
        <v>13397</v>
      </c>
      <c r="E7" s="23">
        <v>14692</v>
      </c>
      <c r="F7" s="23">
        <v>13854</v>
      </c>
      <c r="G7" s="23">
        <v>14611</v>
      </c>
      <c r="H7" s="23">
        <v>14325</v>
      </c>
      <c r="I7" s="23">
        <v>14085</v>
      </c>
      <c r="J7" s="23">
        <v>13883</v>
      </c>
      <c r="K7" s="23">
        <v>13859</v>
      </c>
      <c r="L7" s="23">
        <v>15346</v>
      </c>
      <c r="M7" s="23">
        <v>18641</v>
      </c>
      <c r="N7" s="23">
        <v>19579</v>
      </c>
      <c r="O7" s="23">
        <v>17675</v>
      </c>
      <c r="P7" s="23">
        <v>15527</v>
      </c>
      <c r="Q7" s="23">
        <v>15335</v>
      </c>
      <c r="R7" s="23">
        <v>11425</v>
      </c>
      <c r="S7" s="23">
        <v>8363</v>
      </c>
      <c r="T7" s="23">
        <v>5457</v>
      </c>
      <c r="U7" s="23">
        <v>2732</v>
      </c>
      <c r="V7" s="23">
        <v>1037</v>
      </c>
      <c r="W7" s="22"/>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24"/>
    </row>
    <row r="8" spans="1:95" ht="15.75">
      <c r="A8" s="67" t="s">
        <v>39</v>
      </c>
      <c r="B8" s="22">
        <f t="shared" si="0"/>
        <v>55951</v>
      </c>
      <c r="C8" s="22"/>
      <c r="D8" s="23">
        <v>3000</v>
      </c>
      <c r="E8" s="23">
        <v>3388</v>
      </c>
      <c r="F8" s="23">
        <v>3151</v>
      </c>
      <c r="G8" s="23">
        <v>3313</v>
      </c>
      <c r="H8" s="23">
        <v>3229</v>
      </c>
      <c r="I8" s="23">
        <v>3297</v>
      </c>
      <c r="J8" s="23">
        <v>3146</v>
      </c>
      <c r="K8" s="23">
        <v>2931</v>
      </c>
      <c r="L8" s="23">
        <v>3354</v>
      </c>
      <c r="M8" s="23">
        <v>3855</v>
      </c>
      <c r="N8" s="23">
        <v>4211</v>
      </c>
      <c r="O8" s="23">
        <v>3813</v>
      </c>
      <c r="P8" s="23">
        <v>3535</v>
      </c>
      <c r="Q8" s="23">
        <v>3700</v>
      </c>
      <c r="R8" s="23">
        <v>2868</v>
      </c>
      <c r="S8" s="23">
        <v>2278</v>
      </c>
      <c r="T8" s="23">
        <v>1636</v>
      </c>
      <c r="U8" s="23">
        <v>858</v>
      </c>
      <c r="V8" s="23">
        <v>388</v>
      </c>
      <c r="W8" s="22"/>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24"/>
    </row>
    <row r="9" spans="1:95" ht="15.75">
      <c r="A9" s="67" t="s">
        <v>40</v>
      </c>
      <c r="B9" s="22">
        <f t="shared" si="0"/>
        <v>32359</v>
      </c>
      <c r="C9" s="22"/>
      <c r="D9" s="23">
        <v>1723</v>
      </c>
      <c r="E9" s="23">
        <v>1790</v>
      </c>
      <c r="F9" s="23">
        <v>1625</v>
      </c>
      <c r="G9" s="23">
        <v>1747</v>
      </c>
      <c r="H9" s="23">
        <v>2087</v>
      </c>
      <c r="I9" s="23">
        <v>2153</v>
      </c>
      <c r="J9" s="23">
        <v>1959</v>
      </c>
      <c r="K9" s="23">
        <v>1824</v>
      </c>
      <c r="L9" s="23">
        <v>1853</v>
      </c>
      <c r="M9" s="23">
        <v>2289</v>
      </c>
      <c r="N9" s="23">
        <v>2564</v>
      </c>
      <c r="O9" s="23">
        <v>2390</v>
      </c>
      <c r="P9" s="23">
        <v>2153</v>
      </c>
      <c r="Q9" s="23">
        <v>2112</v>
      </c>
      <c r="R9" s="23">
        <v>1529</v>
      </c>
      <c r="S9" s="23">
        <v>1171</v>
      </c>
      <c r="T9" s="23">
        <v>808</v>
      </c>
      <c r="U9" s="23">
        <v>413</v>
      </c>
      <c r="V9" s="23">
        <v>169</v>
      </c>
      <c r="W9" s="22"/>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24"/>
    </row>
    <row r="10" spans="1:95" ht="15.75">
      <c r="A10" s="67" t="s">
        <v>41</v>
      </c>
      <c r="B10" s="22">
        <f t="shared" si="0"/>
        <v>322065</v>
      </c>
      <c r="C10" s="22"/>
      <c r="D10" s="23">
        <v>17600</v>
      </c>
      <c r="E10" s="23">
        <v>18750</v>
      </c>
      <c r="F10" s="23">
        <v>18348</v>
      </c>
      <c r="G10" s="23">
        <v>18698</v>
      </c>
      <c r="H10" s="23">
        <v>17142</v>
      </c>
      <c r="I10" s="23">
        <v>16168</v>
      </c>
      <c r="J10" s="23">
        <v>16579</v>
      </c>
      <c r="K10" s="23">
        <v>17572</v>
      </c>
      <c r="L10" s="23">
        <v>19746</v>
      </c>
      <c r="M10" s="23">
        <v>24935</v>
      </c>
      <c r="N10" s="23">
        <v>27404</v>
      </c>
      <c r="O10" s="23">
        <v>25022</v>
      </c>
      <c r="P10" s="23">
        <v>22315</v>
      </c>
      <c r="Q10" s="23">
        <v>22054</v>
      </c>
      <c r="R10" s="23">
        <v>16402</v>
      </c>
      <c r="S10" s="23">
        <v>11190</v>
      </c>
      <c r="T10" s="23">
        <v>7213</v>
      </c>
      <c r="U10" s="23">
        <v>3556</v>
      </c>
      <c r="V10" s="23">
        <v>1371</v>
      </c>
      <c r="W10" s="2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24"/>
    </row>
    <row r="11" spans="1:95" ht="15.75">
      <c r="A11" s="67" t="s">
        <v>42</v>
      </c>
      <c r="B11" s="22">
        <f t="shared" si="0"/>
        <v>82616</v>
      </c>
      <c r="C11" s="22"/>
      <c r="D11" s="23">
        <v>3678</v>
      </c>
      <c r="E11" s="23">
        <v>4419</v>
      </c>
      <c r="F11" s="23">
        <v>4289</v>
      </c>
      <c r="G11" s="23">
        <v>4717</v>
      </c>
      <c r="H11" s="23">
        <v>4318</v>
      </c>
      <c r="I11" s="23">
        <v>3930</v>
      </c>
      <c r="J11" s="23">
        <v>3652</v>
      </c>
      <c r="K11" s="23">
        <v>3684</v>
      </c>
      <c r="L11" s="23">
        <v>4483</v>
      </c>
      <c r="M11" s="23">
        <v>6250</v>
      </c>
      <c r="N11" s="23">
        <v>7100</v>
      </c>
      <c r="O11" s="23">
        <v>6793</v>
      </c>
      <c r="P11" s="23">
        <v>6446</v>
      </c>
      <c r="Q11" s="23">
        <v>6638</v>
      </c>
      <c r="R11" s="23">
        <v>4939</v>
      </c>
      <c r="S11" s="23">
        <v>3394</v>
      </c>
      <c r="T11" s="23">
        <v>2248</v>
      </c>
      <c r="U11" s="23">
        <v>1160</v>
      </c>
      <c r="V11" s="23">
        <v>478</v>
      </c>
      <c r="W11" s="2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24"/>
    </row>
    <row r="12" spans="1:95" ht="15.75">
      <c r="A12" s="67" t="s">
        <v>43</v>
      </c>
      <c r="B12" s="22">
        <f t="shared" si="0"/>
        <v>74351</v>
      </c>
      <c r="C12" s="22"/>
      <c r="D12" s="23">
        <v>3265</v>
      </c>
      <c r="E12" s="23">
        <v>3735</v>
      </c>
      <c r="F12" s="23">
        <v>3805</v>
      </c>
      <c r="G12" s="23">
        <v>4009</v>
      </c>
      <c r="H12" s="23">
        <v>3648</v>
      </c>
      <c r="I12" s="23">
        <v>3427</v>
      </c>
      <c r="J12" s="23">
        <v>3243</v>
      </c>
      <c r="K12" s="23">
        <v>3397</v>
      </c>
      <c r="L12" s="23">
        <v>4056</v>
      </c>
      <c r="M12" s="23">
        <v>5446</v>
      </c>
      <c r="N12" s="23">
        <v>6230</v>
      </c>
      <c r="O12" s="23">
        <v>6194</v>
      </c>
      <c r="P12" s="23">
        <v>5977</v>
      </c>
      <c r="Q12" s="23">
        <v>6421</v>
      </c>
      <c r="R12" s="23">
        <v>4694</v>
      </c>
      <c r="S12" s="23">
        <v>3322</v>
      </c>
      <c r="T12" s="23">
        <v>2051</v>
      </c>
      <c r="U12" s="23">
        <v>1047</v>
      </c>
      <c r="V12" s="23">
        <v>384</v>
      </c>
      <c r="W12" s="22"/>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24"/>
    </row>
    <row r="13" spans="1:95" ht="15.75">
      <c r="A13" s="26"/>
      <c r="B13" s="27"/>
      <c r="C13" s="27"/>
      <c r="D13" s="27"/>
      <c r="E13" s="27"/>
      <c r="F13" s="27"/>
      <c r="G13" s="27"/>
      <c r="H13" s="27"/>
      <c r="I13" s="27"/>
      <c r="J13" s="27"/>
      <c r="K13" s="27"/>
      <c r="L13" s="27"/>
      <c r="M13" s="27"/>
      <c r="N13" s="27"/>
      <c r="O13" s="27"/>
      <c r="P13" s="27"/>
      <c r="Q13" s="27"/>
      <c r="R13" s="27"/>
      <c r="S13" s="27"/>
      <c r="T13" s="27"/>
      <c r="U13" s="27"/>
      <c r="V13" s="27"/>
      <c r="W13" s="27"/>
      <c r="X13" s="28"/>
      <c r="Y13" s="24"/>
      <c r="Z13" s="24"/>
      <c r="AA13" s="24"/>
      <c r="AB13" s="24"/>
      <c r="AC13" s="24"/>
      <c r="AD13" s="24"/>
      <c r="AE13" s="24"/>
      <c r="AF13" s="24"/>
      <c r="AG13" s="24"/>
      <c r="AH13" s="24"/>
      <c r="AI13" s="24"/>
      <c r="AJ13" s="24"/>
      <c r="AK13" s="24"/>
      <c r="AL13" s="24"/>
      <c r="AM13" s="24"/>
      <c r="AN13" s="24"/>
      <c r="AO13" s="24"/>
      <c r="AP13" s="24"/>
      <c r="AQ13" s="24"/>
      <c r="AR13" s="24"/>
      <c r="AS13" s="24"/>
      <c r="AT13" s="24"/>
      <c r="AU13" s="28"/>
      <c r="AV13" s="28"/>
      <c r="AW13" s="24"/>
      <c r="AX13" s="24"/>
      <c r="AY13" s="24"/>
      <c r="AZ13" s="24"/>
      <c r="BA13" s="24"/>
      <c r="BB13" s="24"/>
      <c r="BC13" s="24"/>
      <c r="BD13" s="24"/>
      <c r="BE13" s="24"/>
      <c r="BF13" s="24"/>
      <c r="BG13" s="24"/>
      <c r="BH13" s="24"/>
      <c r="BI13" s="24"/>
      <c r="BJ13" s="24"/>
      <c r="BK13" s="24"/>
      <c r="BL13" s="24"/>
      <c r="BM13" s="24"/>
      <c r="BN13" s="24"/>
      <c r="BO13" s="24"/>
      <c r="BP13" s="24"/>
      <c r="BQ13" s="24"/>
      <c r="BR13" s="24"/>
      <c r="BS13" s="28"/>
      <c r="BT13" s="24"/>
    </row>
    <row r="14" spans="1:95">
      <c r="A14" s="29"/>
      <c r="B14" s="30"/>
      <c r="C14" s="30"/>
      <c r="D14" s="30"/>
      <c r="E14" s="30"/>
      <c r="F14" s="30"/>
      <c r="G14" s="30"/>
      <c r="H14" s="30"/>
      <c r="I14" s="30"/>
      <c r="J14" s="30"/>
      <c r="K14" s="30"/>
      <c r="L14" s="30"/>
      <c r="M14" s="30"/>
      <c r="N14" s="30"/>
      <c r="O14" s="30"/>
      <c r="P14" s="30"/>
      <c r="Q14" s="30"/>
      <c r="R14" s="30"/>
      <c r="S14" s="30"/>
      <c r="T14" s="30"/>
      <c r="U14" s="30"/>
      <c r="V14" s="30"/>
      <c r="W14" s="22"/>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row>
    <row r="15" spans="1:95">
      <c r="A15" s="12" t="s">
        <v>2</v>
      </c>
      <c r="B15" s="13"/>
      <c r="C15" s="13"/>
      <c r="D15" s="80" t="s">
        <v>53</v>
      </c>
      <c r="E15" s="80"/>
      <c r="F15" s="80"/>
      <c r="G15" s="80"/>
      <c r="H15" s="80"/>
      <c r="I15" s="80"/>
      <c r="J15" s="80"/>
      <c r="K15" s="80"/>
      <c r="L15" s="80"/>
      <c r="M15" s="80"/>
      <c r="N15" s="80"/>
      <c r="O15" s="80"/>
      <c r="P15" s="80"/>
      <c r="Q15" s="80"/>
      <c r="R15" s="80"/>
      <c r="S15" s="80"/>
      <c r="T15" s="80"/>
      <c r="U15" s="80"/>
      <c r="V15" s="80"/>
      <c r="W15" s="31"/>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row>
    <row r="16" spans="1:95" ht="15.75">
      <c r="A16" s="16" t="s">
        <v>92</v>
      </c>
      <c r="B16" s="17" t="s">
        <v>55</v>
      </c>
      <c r="C16" s="17"/>
      <c r="D16" s="18" t="s">
        <v>56</v>
      </c>
      <c r="E16" s="18" t="s">
        <v>57</v>
      </c>
      <c r="F16" s="18" t="s">
        <v>58</v>
      </c>
      <c r="G16" s="18" t="s">
        <v>59</v>
      </c>
      <c r="H16" s="18" t="s">
        <v>60</v>
      </c>
      <c r="I16" s="18" t="s">
        <v>61</v>
      </c>
      <c r="J16" s="18" t="s">
        <v>62</v>
      </c>
      <c r="K16" s="18" t="s">
        <v>63</v>
      </c>
      <c r="L16" s="18" t="s">
        <v>64</v>
      </c>
      <c r="M16" s="18" t="s">
        <v>65</v>
      </c>
      <c r="N16" s="18" t="s">
        <v>66</v>
      </c>
      <c r="O16" s="18" t="s">
        <v>67</v>
      </c>
      <c r="P16" s="18" t="s">
        <v>68</v>
      </c>
      <c r="Q16" s="18" t="s">
        <v>69</v>
      </c>
      <c r="R16" s="18" t="s">
        <v>70</v>
      </c>
      <c r="S16" s="18" t="s">
        <v>71</v>
      </c>
      <c r="T16" s="18" t="s">
        <v>72</v>
      </c>
      <c r="U16" s="18" t="s">
        <v>73</v>
      </c>
      <c r="V16" s="18" t="s">
        <v>74</v>
      </c>
      <c r="W16" s="19"/>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row>
    <row r="17" spans="1:95" ht="15.75">
      <c r="A17" s="67" t="s">
        <v>36</v>
      </c>
      <c r="B17" s="22">
        <f>SUM(D17:V17)</f>
        <v>968485</v>
      </c>
      <c r="C17" s="22"/>
      <c r="D17" s="23">
        <v>49080</v>
      </c>
      <c r="E17" s="23">
        <v>48564</v>
      </c>
      <c r="F17" s="23">
        <v>42097</v>
      </c>
      <c r="G17" s="23">
        <v>49819</v>
      </c>
      <c r="H17" s="23">
        <v>84182</v>
      </c>
      <c r="I17" s="23">
        <v>85290</v>
      </c>
      <c r="J17" s="23">
        <v>77188</v>
      </c>
      <c r="K17" s="23">
        <v>64615</v>
      </c>
      <c r="L17" s="23">
        <v>58396</v>
      </c>
      <c r="M17" s="23">
        <v>64708</v>
      </c>
      <c r="N17" s="23">
        <v>68237</v>
      </c>
      <c r="O17" s="23">
        <v>61479</v>
      </c>
      <c r="P17" s="23">
        <v>49942</v>
      </c>
      <c r="Q17" s="23">
        <v>46694</v>
      </c>
      <c r="R17" s="23">
        <v>35304</v>
      </c>
      <c r="S17" s="23">
        <v>31331</v>
      </c>
      <c r="T17" s="23">
        <v>25631</v>
      </c>
      <c r="U17" s="23">
        <v>16570</v>
      </c>
      <c r="V17" s="23">
        <v>9358</v>
      </c>
      <c r="W17" s="22"/>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24"/>
      <c r="BU17" s="15"/>
      <c r="BV17" s="15"/>
      <c r="BW17" s="15"/>
      <c r="BX17" s="15"/>
      <c r="BY17" s="15"/>
      <c r="BZ17" s="15"/>
      <c r="CA17" s="15"/>
      <c r="CB17" s="15"/>
      <c r="CC17" s="15"/>
      <c r="CD17" s="15"/>
      <c r="CE17" s="15"/>
      <c r="CF17" s="15"/>
      <c r="CG17" s="15"/>
      <c r="CH17" s="15"/>
      <c r="CI17" s="15"/>
      <c r="CJ17" s="15"/>
      <c r="CK17" s="15"/>
      <c r="CL17" s="15"/>
      <c r="CM17" s="15"/>
      <c r="CN17" s="15"/>
      <c r="CO17" s="15"/>
      <c r="CP17" s="15"/>
      <c r="CQ17" s="15"/>
    </row>
    <row r="18" spans="1:95" ht="15.75">
      <c r="A18" s="67" t="s">
        <v>37</v>
      </c>
      <c r="B18" s="22">
        <f t="shared" ref="B18:B24" si="1">SUM(D18:V18)</f>
        <v>967329</v>
      </c>
      <c r="C18" s="22"/>
      <c r="D18" s="23">
        <v>49458</v>
      </c>
      <c r="E18" s="23">
        <v>53098</v>
      </c>
      <c r="F18" s="23">
        <v>49403</v>
      </c>
      <c r="G18" s="23">
        <v>52409</v>
      </c>
      <c r="H18" s="23">
        <v>59046</v>
      </c>
      <c r="I18" s="23">
        <v>59792</v>
      </c>
      <c r="J18" s="23">
        <v>61129</v>
      </c>
      <c r="K18" s="23">
        <v>58587</v>
      </c>
      <c r="L18" s="23">
        <v>62135</v>
      </c>
      <c r="M18" s="23">
        <v>72633</v>
      </c>
      <c r="N18" s="23">
        <v>74233</v>
      </c>
      <c r="O18" s="23">
        <v>67048</v>
      </c>
      <c r="P18" s="23">
        <v>57697</v>
      </c>
      <c r="Q18" s="23">
        <v>57097</v>
      </c>
      <c r="R18" s="23">
        <v>44440</v>
      </c>
      <c r="S18" s="23">
        <v>36075</v>
      </c>
      <c r="T18" s="23">
        <v>27194</v>
      </c>
      <c r="U18" s="23">
        <v>16554</v>
      </c>
      <c r="V18" s="23">
        <v>9301</v>
      </c>
      <c r="W18" s="22"/>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24"/>
      <c r="BU18" s="15"/>
      <c r="BV18" s="15"/>
      <c r="BW18" s="15"/>
      <c r="BX18" s="15"/>
      <c r="BY18" s="15"/>
      <c r="BZ18" s="15"/>
      <c r="CA18" s="15"/>
      <c r="CB18" s="15"/>
      <c r="CC18" s="15"/>
      <c r="CD18" s="15"/>
      <c r="CE18" s="15"/>
      <c r="CF18" s="15"/>
      <c r="CG18" s="15"/>
      <c r="CH18" s="15"/>
      <c r="CI18" s="15"/>
      <c r="CJ18" s="15"/>
      <c r="CK18" s="15"/>
      <c r="CL18" s="15"/>
      <c r="CM18" s="15"/>
      <c r="CN18" s="15"/>
      <c r="CO18" s="15"/>
      <c r="CP18" s="15"/>
      <c r="CQ18" s="15"/>
    </row>
    <row r="19" spans="1:95" ht="15.75">
      <c r="A19" s="67" t="s">
        <v>38</v>
      </c>
      <c r="B19" s="22">
        <f t="shared" si="1"/>
        <v>254611</v>
      </c>
      <c r="C19" s="22"/>
      <c r="D19" s="23">
        <v>12772</v>
      </c>
      <c r="E19" s="23">
        <v>14123</v>
      </c>
      <c r="F19" s="23">
        <v>13434</v>
      </c>
      <c r="G19" s="23">
        <v>13486</v>
      </c>
      <c r="H19" s="23">
        <v>13085</v>
      </c>
      <c r="I19" s="23">
        <v>13822</v>
      </c>
      <c r="J19" s="23">
        <v>14415</v>
      </c>
      <c r="K19" s="23">
        <v>14656</v>
      </c>
      <c r="L19" s="23">
        <v>16312</v>
      </c>
      <c r="M19" s="23">
        <v>19543</v>
      </c>
      <c r="N19" s="23">
        <v>20077</v>
      </c>
      <c r="O19" s="23">
        <v>18011</v>
      </c>
      <c r="P19" s="23">
        <v>16225</v>
      </c>
      <c r="Q19" s="23">
        <v>16681</v>
      </c>
      <c r="R19" s="23">
        <v>12856</v>
      </c>
      <c r="S19" s="23">
        <v>10411</v>
      </c>
      <c r="T19" s="23">
        <v>7589</v>
      </c>
      <c r="U19" s="23">
        <v>4486</v>
      </c>
      <c r="V19" s="23">
        <v>2627</v>
      </c>
      <c r="W19" s="22"/>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24"/>
      <c r="BU19" s="15"/>
      <c r="BV19" s="15"/>
      <c r="BW19" s="15"/>
      <c r="BX19" s="15"/>
      <c r="BY19" s="15"/>
      <c r="BZ19" s="15"/>
      <c r="CA19" s="15"/>
      <c r="CB19" s="15"/>
      <c r="CC19" s="15"/>
      <c r="CD19" s="15"/>
      <c r="CE19" s="15"/>
      <c r="CF19" s="15"/>
      <c r="CG19" s="15"/>
      <c r="CH19" s="15"/>
      <c r="CI19" s="15"/>
      <c r="CJ19" s="15"/>
      <c r="CK19" s="15"/>
      <c r="CL19" s="15"/>
      <c r="CM19" s="15"/>
      <c r="CN19" s="15"/>
      <c r="CO19" s="15"/>
      <c r="CP19" s="15"/>
      <c r="CQ19" s="15"/>
    </row>
    <row r="20" spans="1:95" ht="15.75">
      <c r="A20" s="67" t="s">
        <v>39</v>
      </c>
      <c r="B20" s="22">
        <f t="shared" si="1"/>
        <v>59343</v>
      </c>
      <c r="C20" s="22"/>
      <c r="D20" s="23">
        <v>2780</v>
      </c>
      <c r="E20" s="23">
        <v>3125</v>
      </c>
      <c r="F20" s="23">
        <v>3010</v>
      </c>
      <c r="G20" s="23">
        <v>3041</v>
      </c>
      <c r="H20" s="23">
        <v>3010</v>
      </c>
      <c r="I20" s="23">
        <v>3192</v>
      </c>
      <c r="J20" s="23">
        <v>3166</v>
      </c>
      <c r="K20" s="23">
        <v>3087</v>
      </c>
      <c r="L20" s="23">
        <v>3453</v>
      </c>
      <c r="M20" s="23">
        <v>4304</v>
      </c>
      <c r="N20" s="23">
        <v>4235</v>
      </c>
      <c r="O20" s="23">
        <v>4043</v>
      </c>
      <c r="P20" s="23">
        <v>3816</v>
      </c>
      <c r="Q20" s="23">
        <v>4074</v>
      </c>
      <c r="R20" s="23">
        <v>3317</v>
      </c>
      <c r="S20" s="23">
        <v>2862</v>
      </c>
      <c r="T20" s="23">
        <v>2341</v>
      </c>
      <c r="U20" s="23">
        <v>1557</v>
      </c>
      <c r="V20" s="23">
        <v>930</v>
      </c>
      <c r="W20" s="22"/>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24"/>
      <c r="BU20" s="15"/>
      <c r="BV20" s="15"/>
      <c r="BW20" s="15"/>
      <c r="BX20" s="15"/>
      <c r="BY20" s="15"/>
      <c r="BZ20" s="15"/>
      <c r="CA20" s="15"/>
      <c r="CB20" s="15"/>
      <c r="CC20" s="15"/>
      <c r="CD20" s="15"/>
      <c r="CE20" s="15"/>
      <c r="CF20" s="15"/>
      <c r="CG20" s="15"/>
      <c r="CH20" s="15"/>
      <c r="CI20" s="15"/>
      <c r="CJ20" s="15"/>
      <c r="CK20" s="15"/>
      <c r="CL20" s="15"/>
      <c r="CM20" s="15"/>
      <c r="CN20" s="15"/>
      <c r="CO20" s="15"/>
      <c r="CP20" s="15"/>
      <c r="CQ20" s="15"/>
    </row>
    <row r="21" spans="1:95" ht="15.75">
      <c r="A21" s="67" t="s">
        <v>40</v>
      </c>
      <c r="B21" s="22">
        <f t="shared" si="1"/>
        <v>33605</v>
      </c>
      <c r="C21" s="22"/>
      <c r="D21" s="23">
        <v>1635</v>
      </c>
      <c r="E21" s="23">
        <v>1673</v>
      </c>
      <c r="F21" s="23">
        <v>1606</v>
      </c>
      <c r="G21" s="23">
        <v>1631</v>
      </c>
      <c r="H21" s="23">
        <v>1901</v>
      </c>
      <c r="I21" s="23">
        <v>2064</v>
      </c>
      <c r="J21" s="23">
        <v>1907</v>
      </c>
      <c r="K21" s="23">
        <v>1818</v>
      </c>
      <c r="L21" s="23">
        <v>1955</v>
      </c>
      <c r="M21" s="23">
        <v>2269</v>
      </c>
      <c r="N21" s="23">
        <v>2562</v>
      </c>
      <c r="O21" s="23">
        <v>2370</v>
      </c>
      <c r="P21" s="23">
        <v>2125</v>
      </c>
      <c r="Q21" s="23">
        <v>2121</v>
      </c>
      <c r="R21" s="23">
        <v>1759</v>
      </c>
      <c r="S21" s="23">
        <v>1645</v>
      </c>
      <c r="T21" s="23">
        <v>1273</v>
      </c>
      <c r="U21" s="23">
        <v>803</v>
      </c>
      <c r="V21" s="23">
        <v>488</v>
      </c>
      <c r="W21" s="22"/>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24"/>
      <c r="BU21" s="15"/>
      <c r="BV21" s="15"/>
      <c r="BW21" s="15"/>
      <c r="BX21" s="15"/>
      <c r="BY21" s="15"/>
      <c r="BZ21" s="15"/>
      <c r="CA21" s="15"/>
      <c r="CB21" s="15"/>
      <c r="CC21" s="15"/>
      <c r="CD21" s="15"/>
      <c r="CE21" s="15"/>
      <c r="CF21" s="15"/>
      <c r="CG21" s="15"/>
      <c r="CH21" s="15"/>
      <c r="CI21" s="15"/>
      <c r="CJ21" s="15"/>
      <c r="CK21" s="15"/>
      <c r="CL21" s="15"/>
      <c r="CM21" s="15"/>
      <c r="CN21" s="15"/>
      <c r="CO21" s="15"/>
      <c r="CP21" s="15"/>
      <c r="CQ21" s="15"/>
    </row>
    <row r="22" spans="1:95" ht="15.75">
      <c r="A22" s="67" t="s">
        <v>41</v>
      </c>
      <c r="B22" s="22">
        <f t="shared" si="1"/>
        <v>328389</v>
      </c>
      <c r="C22" s="22"/>
      <c r="D22" s="23">
        <v>16471</v>
      </c>
      <c r="E22" s="23">
        <v>17906</v>
      </c>
      <c r="F22" s="23">
        <v>17412</v>
      </c>
      <c r="G22" s="23">
        <v>17276</v>
      </c>
      <c r="H22" s="23">
        <v>15200</v>
      </c>
      <c r="I22" s="23">
        <v>15881</v>
      </c>
      <c r="J22" s="23">
        <v>18053</v>
      </c>
      <c r="K22" s="23">
        <v>19018</v>
      </c>
      <c r="L22" s="23">
        <v>21648</v>
      </c>
      <c r="M22" s="23">
        <v>26557</v>
      </c>
      <c r="N22" s="23">
        <v>27871</v>
      </c>
      <c r="O22" s="23">
        <v>25163</v>
      </c>
      <c r="P22" s="23">
        <v>22335</v>
      </c>
      <c r="Q22" s="23">
        <v>21891</v>
      </c>
      <c r="R22" s="23">
        <v>16936</v>
      </c>
      <c r="S22" s="23">
        <v>12239</v>
      </c>
      <c r="T22" s="23">
        <v>8628</v>
      </c>
      <c r="U22" s="23">
        <v>5097</v>
      </c>
      <c r="V22" s="23">
        <v>2807</v>
      </c>
      <c r="W22" s="22"/>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24"/>
      <c r="BU22" s="15"/>
      <c r="BV22" s="15"/>
      <c r="BW22" s="15"/>
      <c r="BX22" s="15"/>
      <c r="BY22" s="15"/>
      <c r="BZ22" s="15"/>
      <c r="CA22" s="15"/>
      <c r="CB22" s="15"/>
      <c r="CC22" s="15"/>
      <c r="CD22" s="15"/>
      <c r="CE22" s="15"/>
      <c r="CF22" s="15"/>
      <c r="CG22" s="15"/>
      <c r="CH22" s="15"/>
      <c r="CI22" s="15"/>
      <c r="CJ22" s="15"/>
      <c r="CK22" s="15"/>
      <c r="CL22" s="15"/>
      <c r="CM22" s="15"/>
      <c r="CN22" s="15"/>
      <c r="CO22" s="15"/>
      <c r="CP22" s="15"/>
      <c r="CQ22" s="15"/>
    </row>
    <row r="23" spans="1:95" ht="15.75">
      <c r="A23" s="67" t="s">
        <v>42</v>
      </c>
      <c r="B23" s="22">
        <f t="shared" si="1"/>
        <v>83925</v>
      </c>
      <c r="C23" s="22"/>
      <c r="D23" s="23">
        <v>3452</v>
      </c>
      <c r="E23" s="23">
        <v>4143</v>
      </c>
      <c r="F23" s="23">
        <v>4246</v>
      </c>
      <c r="G23" s="23">
        <v>4254</v>
      </c>
      <c r="H23" s="23">
        <v>3663</v>
      </c>
      <c r="I23" s="23">
        <v>3495</v>
      </c>
      <c r="J23" s="23">
        <v>3768</v>
      </c>
      <c r="K23" s="23">
        <v>4008</v>
      </c>
      <c r="L23" s="23">
        <v>5026</v>
      </c>
      <c r="M23" s="23">
        <v>6544</v>
      </c>
      <c r="N23" s="23">
        <v>7226</v>
      </c>
      <c r="O23" s="23">
        <v>6866</v>
      </c>
      <c r="P23" s="23">
        <v>6492</v>
      </c>
      <c r="Q23" s="23">
        <v>6436</v>
      </c>
      <c r="R23" s="23">
        <v>5010</v>
      </c>
      <c r="S23" s="23">
        <v>3790</v>
      </c>
      <c r="T23" s="23">
        <v>2714</v>
      </c>
      <c r="U23" s="23">
        <v>1759</v>
      </c>
      <c r="V23" s="23">
        <v>1033</v>
      </c>
      <c r="W23" s="22"/>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24"/>
      <c r="BU23" s="15"/>
      <c r="BV23" s="15"/>
      <c r="BW23" s="15"/>
      <c r="BX23" s="15"/>
      <c r="BY23" s="15"/>
      <c r="BZ23" s="15"/>
      <c r="CA23" s="15"/>
      <c r="CB23" s="15"/>
      <c r="CC23" s="15"/>
      <c r="CD23" s="15"/>
      <c r="CE23" s="15"/>
      <c r="CF23" s="15"/>
      <c r="CG23" s="15"/>
      <c r="CH23" s="15"/>
      <c r="CI23" s="15"/>
      <c r="CJ23" s="15"/>
      <c r="CK23" s="15"/>
      <c r="CL23" s="15"/>
      <c r="CM23" s="15"/>
      <c r="CN23" s="15"/>
      <c r="CO23" s="15"/>
      <c r="CP23" s="15"/>
      <c r="CQ23" s="15"/>
    </row>
    <row r="24" spans="1:95" ht="15.75">
      <c r="A24" s="67" t="s">
        <v>43</v>
      </c>
      <c r="B24" s="22">
        <f t="shared" si="1"/>
        <v>74614</v>
      </c>
      <c r="C24" s="22"/>
      <c r="D24" s="23">
        <v>3068</v>
      </c>
      <c r="E24" s="23">
        <v>3521</v>
      </c>
      <c r="F24" s="23">
        <v>3581</v>
      </c>
      <c r="G24" s="23">
        <v>3587</v>
      </c>
      <c r="H24" s="23">
        <v>2977</v>
      </c>
      <c r="I24" s="23">
        <v>3053</v>
      </c>
      <c r="J24" s="23">
        <v>3263</v>
      </c>
      <c r="K24" s="23">
        <v>3663</v>
      </c>
      <c r="L24" s="23">
        <v>4351</v>
      </c>
      <c r="M24" s="23">
        <v>5565</v>
      </c>
      <c r="N24" s="23">
        <v>6237</v>
      </c>
      <c r="O24" s="23">
        <v>6257</v>
      </c>
      <c r="P24" s="23">
        <v>5961</v>
      </c>
      <c r="Q24" s="23">
        <v>6043</v>
      </c>
      <c r="R24" s="23">
        <v>4656</v>
      </c>
      <c r="S24" s="23">
        <v>3621</v>
      </c>
      <c r="T24" s="23">
        <v>2559</v>
      </c>
      <c r="U24" s="23">
        <v>1679</v>
      </c>
      <c r="V24" s="23">
        <v>972</v>
      </c>
      <c r="W24" s="22"/>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24"/>
      <c r="BU24" s="15"/>
      <c r="BV24" s="15"/>
      <c r="BW24" s="15"/>
      <c r="BX24" s="15"/>
      <c r="BY24" s="15"/>
      <c r="BZ24" s="15"/>
      <c r="CA24" s="15"/>
      <c r="CB24" s="15"/>
      <c r="CC24" s="15"/>
      <c r="CD24" s="15"/>
      <c r="CE24" s="15"/>
      <c r="CF24" s="15"/>
      <c r="CG24" s="15"/>
      <c r="CH24" s="15"/>
      <c r="CI24" s="15"/>
      <c r="CJ24" s="15"/>
      <c r="CK24" s="15"/>
      <c r="CL24" s="15"/>
      <c r="CM24" s="15"/>
      <c r="CN24" s="15"/>
      <c r="CO24" s="15"/>
      <c r="CP24" s="15"/>
      <c r="CQ24" s="15"/>
    </row>
    <row r="25" spans="1:95">
      <c r="A25" s="26"/>
      <c r="B25" s="27"/>
      <c r="C25" s="27"/>
      <c r="D25" s="27"/>
      <c r="E25" s="27"/>
      <c r="F25" s="27"/>
      <c r="G25" s="27"/>
      <c r="H25" s="27"/>
      <c r="I25" s="27"/>
      <c r="J25" s="27"/>
      <c r="K25" s="27"/>
      <c r="L25" s="27"/>
      <c r="M25" s="27"/>
      <c r="N25" s="27"/>
      <c r="O25" s="27"/>
      <c r="P25" s="27"/>
      <c r="Q25" s="27"/>
      <c r="R25" s="27"/>
      <c r="S25" s="27"/>
      <c r="T25" s="27"/>
      <c r="U25" s="27"/>
      <c r="V25" s="27"/>
      <c r="W25" s="27"/>
      <c r="X25" s="32"/>
      <c r="Y25" s="33"/>
      <c r="Z25" s="33"/>
      <c r="AA25" s="33"/>
      <c r="AB25" s="33"/>
      <c r="AC25" s="33"/>
      <c r="AD25" s="33"/>
      <c r="AE25" s="33"/>
      <c r="AF25" s="33"/>
      <c r="AG25" s="33"/>
      <c r="AH25" s="33"/>
      <c r="AI25" s="33"/>
      <c r="AJ25" s="33"/>
      <c r="AK25" s="33"/>
      <c r="AL25" s="33"/>
      <c r="AM25" s="33"/>
      <c r="AN25" s="33"/>
      <c r="AO25" s="33"/>
      <c r="AP25" s="33"/>
      <c r="AQ25" s="33"/>
      <c r="AR25" s="33"/>
      <c r="AS25" s="33"/>
      <c r="AT25" s="33"/>
      <c r="AU25" s="32"/>
      <c r="AV25" s="32"/>
      <c r="AW25" s="33"/>
      <c r="AX25" s="33"/>
      <c r="AY25" s="33"/>
      <c r="AZ25" s="33"/>
      <c r="BA25" s="33"/>
      <c r="BB25" s="33"/>
      <c r="BC25" s="33"/>
      <c r="BD25" s="33"/>
      <c r="BE25" s="33"/>
      <c r="BF25" s="33"/>
      <c r="BG25" s="33"/>
      <c r="BH25" s="33"/>
      <c r="BI25" s="33"/>
      <c r="BJ25" s="33"/>
      <c r="BK25" s="33"/>
      <c r="BL25" s="33"/>
      <c r="BM25" s="33"/>
      <c r="BN25" s="33"/>
      <c r="BO25" s="33"/>
      <c r="BP25" s="33"/>
      <c r="BQ25" s="33"/>
      <c r="BR25" s="33"/>
      <c r="BS25" s="32"/>
      <c r="BT25" s="33"/>
      <c r="BU25" s="34"/>
      <c r="BV25" s="34"/>
      <c r="BW25" s="34"/>
      <c r="BX25" s="34"/>
      <c r="BY25" s="34"/>
      <c r="BZ25" s="34"/>
      <c r="CA25" s="34"/>
      <c r="CB25" s="34"/>
      <c r="CC25" s="34"/>
      <c r="CD25" s="34"/>
      <c r="CE25" s="34"/>
      <c r="CF25" s="34"/>
      <c r="CG25" s="34"/>
      <c r="CH25" s="34"/>
      <c r="CI25" s="34"/>
      <c r="CJ25" s="34"/>
      <c r="CK25" s="34"/>
      <c r="CL25" s="34"/>
      <c r="CM25" s="34"/>
      <c r="CN25" s="34"/>
      <c r="CO25" s="34"/>
    </row>
    <row r="26" spans="1:95">
      <c r="A26" s="3" t="s">
        <v>93</v>
      </c>
      <c r="B26" s="33"/>
      <c r="C26" s="33"/>
      <c r="D26" s="33"/>
      <c r="E26" s="33"/>
      <c r="F26" s="33"/>
      <c r="G26" s="33"/>
      <c r="H26" s="33"/>
      <c r="I26" s="33"/>
      <c r="J26" s="33"/>
      <c r="K26" s="33"/>
      <c r="L26" s="33"/>
      <c r="M26" s="33"/>
      <c r="N26" s="33"/>
      <c r="O26" s="33"/>
      <c r="P26" s="33"/>
      <c r="Q26" s="33"/>
      <c r="R26" s="33"/>
      <c r="S26" s="33"/>
      <c r="T26" s="33"/>
      <c r="U26" s="33"/>
      <c r="V26" s="33"/>
      <c r="W26" s="33"/>
      <c r="X26" s="32"/>
      <c r="Y26" s="33"/>
      <c r="Z26" s="33"/>
      <c r="AA26" s="33"/>
      <c r="AB26" s="33"/>
      <c r="AC26" s="33"/>
      <c r="AD26" s="33"/>
      <c r="AE26" s="33"/>
      <c r="AF26" s="33"/>
      <c r="AG26" s="33"/>
      <c r="AH26" s="33"/>
      <c r="AI26" s="33"/>
      <c r="AJ26" s="33"/>
      <c r="AK26" s="33"/>
      <c r="AL26" s="33"/>
      <c r="AM26" s="33"/>
      <c r="AN26" s="33"/>
      <c r="AO26" s="33"/>
      <c r="AP26" s="33"/>
      <c r="AQ26" s="33"/>
      <c r="AR26" s="33"/>
      <c r="AS26" s="33"/>
      <c r="AT26" s="33"/>
      <c r="AU26" s="32"/>
      <c r="AV26" s="32"/>
      <c r="AW26" s="33"/>
      <c r="AX26" s="33"/>
      <c r="AY26" s="33"/>
      <c r="AZ26" s="33"/>
      <c r="BA26" s="33"/>
      <c r="BB26" s="33"/>
      <c r="BC26" s="33"/>
      <c r="BD26" s="33"/>
      <c r="BE26" s="33"/>
      <c r="BF26" s="33"/>
      <c r="BG26" s="33"/>
      <c r="BH26" s="33"/>
      <c r="BI26" s="33"/>
      <c r="BJ26" s="33"/>
      <c r="BK26" s="33"/>
      <c r="BL26" s="33"/>
      <c r="BM26" s="33"/>
      <c r="BN26" s="33"/>
      <c r="BO26" s="33"/>
      <c r="BP26" s="33"/>
      <c r="BQ26" s="33"/>
      <c r="BR26" s="33"/>
      <c r="BS26" s="32"/>
      <c r="BT26" s="33"/>
      <c r="BU26" s="34"/>
      <c r="BV26" s="34"/>
      <c r="BW26" s="34"/>
      <c r="BX26" s="34"/>
      <c r="BY26" s="34"/>
      <c r="BZ26" s="34"/>
      <c r="CA26" s="34"/>
      <c r="CB26" s="34"/>
      <c r="CC26" s="34"/>
      <c r="CD26" s="34"/>
      <c r="CE26" s="34"/>
      <c r="CF26" s="34"/>
      <c r="CG26" s="34"/>
      <c r="CH26" s="34"/>
      <c r="CI26" s="34"/>
      <c r="CJ26" s="34"/>
      <c r="CK26" s="34"/>
      <c r="CL26" s="34"/>
      <c r="CM26" s="34"/>
      <c r="CN26" s="34"/>
      <c r="CO26" s="34"/>
    </row>
    <row r="27" spans="1:95">
      <c r="A27" s="32"/>
      <c r="B27" s="33"/>
      <c r="C27" s="33"/>
      <c r="D27" s="33"/>
      <c r="E27" s="33"/>
      <c r="F27" s="33"/>
      <c r="G27" s="33"/>
      <c r="H27" s="33"/>
      <c r="I27" s="33"/>
      <c r="J27" s="33"/>
      <c r="K27" s="33"/>
      <c r="L27" s="33"/>
      <c r="M27" s="33"/>
      <c r="N27" s="33"/>
      <c r="O27" s="33"/>
      <c r="P27" s="33"/>
      <c r="Q27" s="33"/>
      <c r="R27" s="33"/>
      <c r="S27" s="33"/>
      <c r="T27" s="33"/>
      <c r="U27" s="33"/>
      <c r="V27" s="33"/>
      <c r="W27" s="33"/>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2"/>
      <c r="AV27" s="32"/>
      <c r="AW27" s="33"/>
      <c r="AX27" s="33"/>
      <c r="AY27" s="33"/>
      <c r="AZ27" s="33"/>
      <c r="BA27" s="33"/>
      <c r="BB27" s="33"/>
      <c r="BC27" s="33"/>
      <c r="BD27" s="33"/>
      <c r="BE27" s="33"/>
      <c r="BF27" s="33"/>
      <c r="BG27" s="33"/>
      <c r="BH27" s="33"/>
      <c r="BI27" s="33"/>
      <c r="BJ27" s="33"/>
      <c r="BK27" s="33"/>
      <c r="BL27" s="33"/>
      <c r="BM27" s="33"/>
      <c r="BN27" s="33"/>
      <c r="BO27" s="33"/>
      <c r="BP27" s="33"/>
      <c r="BQ27" s="33"/>
      <c r="BR27" s="33"/>
      <c r="BS27" s="32"/>
      <c r="BT27" s="33"/>
      <c r="BU27" s="34"/>
      <c r="BV27" s="34"/>
      <c r="BW27" s="34"/>
      <c r="BX27" s="34"/>
      <c r="BY27" s="34"/>
      <c r="BZ27" s="34"/>
      <c r="CA27" s="34"/>
      <c r="CB27" s="34"/>
      <c r="CC27" s="34"/>
      <c r="CD27" s="34"/>
      <c r="CE27" s="34"/>
      <c r="CF27" s="34"/>
      <c r="CG27" s="34"/>
      <c r="CH27" s="34"/>
      <c r="CI27" s="34"/>
      <c r="CJ27" s="34"/>
      <c r="CK27" s="34"/>
      <c r="CL27" s="34"/>
      <c r="CM27" s="34"/>
      <c r="CN27" s="34"/>
      <c r="CO27" s="34"/>
    </row>
    <row r="28" spans="1:95">
      <c r="A28" s="3" t="s">
        <v>0</v>
      </c>
    </row>
  </sheetData>
  <mergeCells count="3">
    <mergeCell ref="A1:L1"/>
    <mergeCell ref="D3:V3"/>
    <mergeCell ref="D15:V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Q28"/>
  <sheetViews>
    <sheetView topLeftCell="A14" workbookViewId="0">
      <selection activeCell="A22" sqref="A22:XFD22"/>
    </sheetView>
  </sheetViews>
  <sheetFormatPr defaultColWidth="8.7109375" defaultRowHeight="15"/>
  <cols>
    <col min="1" max="1" width="24.5703125" style="1" customWidth="1"/>
    <col min="2" max="2" width="8.85546875" style="1" bestFit="1" customWidth="1"/>
    <col min="3" max="16384" width="8.7109375" style="1"/>
  </cols>
  <sheetData>
    <row r="1" spans="1:95" ht="18.75">
      <c r="A1" s="85" t="s">
        <v>94</v>
      </c>
      <c r="B1" s="85"/>
      <c r="C1" s="85"/>
      <c r="D1" s="85"/>
      <c r="E1" s="85"/>
      <c r="F1" s="85"/>
      <c r="G1" s="85"/>
      <c r="H1" s="85"/>
      <c r="I1" s="85"/>
      <c r="J1" s="85"/>
      <c r="K1" s="85"/>
      <c r="L1" s="85"/>
      <c r="M1" s="85"/>
      <c r="N1" s="85"/>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9"/>
      <c r="K2" s="40"/>
      <c r="L2" s="40"/>
      <c r="M2" s="41"/>
      <c r="N2" s="39"/>
      <c r="O2" s="39"/>
      <c r="P2" s="39"/>
      <c r="Q2" s="39"/>
      <c r="R2" s="39"/>
      <c r="S2" s="39"/>
      <c r="T2" s="39"/>
      <c r="U2" s="39"/>
      <c r="V2" s="42"/>
      <c r="W2" s="4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24"/>
      <c r="BU2" s="15"/>
      <c r="BV2" s="15"/>
      <c r="BW2" s="15"/>
      <c r="BX2" s="15"/>
      <c r="BY2" s="15"/>
      <c r="BZ2" s="15"/>
      <c r="CA2" s="15"/>
      <c r="CB2" s="15"/>
      <c r="CC2" s="15"/>
      <c r="CD2" s="15"/>
      <c r="CE2" s="15"/>
      <c r="CF2" s="15"/>
      <c r="CG2" s="15"/>
      <c r="CH2" s="15"/>
      <c r="CI2" s="15"/>
      <c r="CJ2" s="15"/>
      <c r="CK2" s="15"/>
      <c r="CL2" s="15"/>
      <c r="CM2" s="15"/>
      <c r="CN2" s="15"/>
      <c r="CO2" s="15"/>
      <c r="CP2" s="15"/>
      <c r="CQ2" s="15"/>
    </row>
    <row r="3" spans="1:95">
      <c r="A3" s="12" t="s">
        <v>1</v>
      </c>
      <c r="B3" s="13"/>
      <c r="C3" s="13"/>
      <c r="D3" s="80" t="s">
        <v>53</v>
      </c>
      <c r="E3" s="80"/>
      <c r="F3" s="80"/>
      <c r="G3" s="80"/>
      <c r="H3" s="80"/>
      <c r="I3" s="80"/>
      <c r="J3" s="80"/>
      <c r="K3" s="80"/>
      <c r="L3" s="80"/>
      <c r="M3" s="80"/>
      <c r="N3" s="80"/>
      <c r="O3" s="80"/>
      <c r="P3" s="80"/>
      <c r="Q3" s="80"/>
      <c r="R3" s="80"/>
      <c r="S3" s="80"/>
      <c r="T3" s="80"/>
      <c r="U3" s="80"/>
      <c r="V3" s="80"/>
      <c r="W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ht="15.75">
      <c r="A4" s="16" t="s">
        <v>92</v>
      </c>
      <c r="B4" s="17" t="s">
        <v>55</v>
      </c>
      <c r="C4" s="17"/>
      <c r="D4" s="18" t="s">
        <v>56</v>
      </c>
      <c r="E4" s="18" t="s">
        <v>57</v>
      </c>
      <c r="F4" s="18" t="s">
        <v>58</v>
      </c>
      <c r="G4" s="18" t="s">
        <v>59</v>
      </c>
      <c r="H4" s="18" t="s">
        <v>60</v>
      </c>
      <c r="I4" s="18" t="s">
        <v>61</v>
      </c>
      <c r="J4" s="18" t="s">
        <v>62</v>
      </c>
      <c r="K4" s="18" t="s">
        <v>63</v>
      </c>
      <c r="L4" s="18" t="s">
        <v>64</v>
      </c>
      <c r="M4" s="18" t="s">
        <v>65</v>
      </c>
      <c r="N4" s="18" t="s">
        <v>66</v>
      </c>
      <c r="O4" s="18" t="s">
        <v>67</v>
      </c>
      <c r="P4" s="18" t="s">
        <v>68</v>
      </c>
      <c r="Q4" s="18" t="s">
        <v>69</v>
      </c>
      <c r="R4" s="18" t="s">
        <v>70</v>
      </c>
      <c r="S4" s="18" t="s">
        <v>71</v>
      </c>
      <c r="T4" s="18" t="s">
        <v>72</v>
      </c>
      <c r="U4" s="18" t="s">
        <v>73</v>
      </c>
      <c r="V4" s="18" t="s">
        <v>74</v>
      </c>
      <c r="W4" s="1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5" ht="15.75">
      <c r="A5" s="67" t="s">
        <v>36</v>
      </c>
      <c r="B5" s="22">
        <v>917682</v>
      </c>
      <c r="C5" s="22"/>
      <c r="D5" s="23">
        <v>52497</v>
      </c>
      <c r="E5" s="23">
        <v>49652</v>
      </c>
      <c r="F5" s="23">
        <v>43567</v>
      </c>
      <c r="G5" s="23">
        <v>50632</v>
      </c>
      <c r="H5" s="23">
        <v>77079</v>
      </c>
      <c r="I5" s="23">
        <v>89311</v>
      </c>
      <c r="J5" s="23">
        <v>76749</v>
      </c>
      <c r="K5" s="23">
        <v>64197</v>
      </c>
      <c r="L5" s="23">
        <v>57945</v>
      </c>
      <c r="M5" s="23">
        <v>61572</v>
      </c>
      <c r="N5" s="23">
        <v>62630</v>
      </c>
      <c r="O5" s="23">
        <v>56932</v>
      </c>
      <c r="P5" s="23">
        <v>47662</v>
      </c>
      <c r="Q5" s="23">
        <v>43499</v>
      </c>
      <c r="R5" s="23">
        <v>30670</v>
      </c>
      <c r="S5" s="23">
        <v>23508</v>
      </c>
      <c r="T5" s="23">
        <v>17023</v>
      </c>
      <c r="U5" s="23">
        <v>8705</v>
      </c>
      <c r="V5" s="23">
        <v>3852</v>
      </c>
      <c r="W5" s="22"/>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24"/>
      <c r="BU5" s="68"/>
      <c r="BV5" s="68"/>
      <c r="BW5" s="68"/>
      <c r="BX5" s="68"/>
      <c r="BY5" s="68"/>
      <c r="BZ5" s="68"/>
      <c r="CA5" s="68"/>
      <c r="CB5" s="68"/>
      <c r="CC5" s="68"/>
      <c r="CD5" s="68"/>
      <c r="CE5" s="68"/>
      <c r="CF5" s="68"/>
      <c r="CG5" s="15"/>
      <c r="CH5" s="15"/>
      <c r="CI5" s="15"/>
      <c r="CJ5" s="15"/>
      <c r="CK5" s="15"/>
      <c r="CL5" s="15"/>
      <c r="CM5" s="15"/>
      <c r="CN5" s="15"/>
      <c r="CO5" s="15"/>
      <c r="CP5" s="15"/>
      <c r="CQ5" s="15"/>
    </row>
    <row r="6" spans="1:95" ht="15.75">
      <c r="A6" s="67" t="s">
        <v>37</v>
      </c>
      <c r="B6" s="22">
        <v>912391</v>
      </c>
      <c r="C6" s="22"/>
      <c r="D6" s="23">
        <v>53338</v>
      </c>
      <c r="E6" s="23">
        <v>55852</v>
      </c>
      <c r="F6" s="23">
        <v>51942</v>
      </c>
      <c r="G6" s="23">
        <v>54922</v>
      </c>
      <c r="H6" s="23">
        <v>59967</v>
      </c>
      <c r="I6" s="23">
        <v>57049</v>
      </c>
      <c r="J6" s="23">
        <v>55634</v>
      </c>
      <c r="K6" s="23">
        <v>55056</v>
      </c>
      <c r="L6" s="23">
        <v>58489</v>
      </c>
      <c r="M6" s="23">
        <v>67394</v>
      </c>
      <c r="N6" s="23">
        <v>69774</v>
      </c>
      <c r="O6" s="23">
        <v>63347</v>
      </c>
      <c r="P6" s="23">
        <v>54100</v>
      </c>
      <c r="Q6" s="23">
        <v>53815</v>
      </c>
      <c r="R6" s="23">
        <v>39242</v>
      </c>
      <c r="S6" s="23">
        <v>29033</v>
      </c>
      <c r="T6" s="23">
        <v>19481</v>
      </c>
      <c r="U6" s="23">
        <v>9806</v>
      </c>
      <c r="V6" s="23">
        <v>4150</v>
      </c>
      <c r="W6" s="22"/>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24"/>
      <c r="BU6" s="68"/>
      <c r="BV6" s="68"/>
      <c r="BW6" s="68"/>
      <c r="BX6" s="68"/>
      <c r="BY6" s="68"/>
      <c r="BZ6" s="68"/>
      <c r="CA6" s="68"/>
      <c r="CB6" s="68"/>
      <c r="CC6" s="68"/>
      <c r="CD6" s="68"/>
      <c r="CE6" s="68"/>
      <c r="CF6" s="68"/>
      <c r="CG6" s="68"/>
      <c r="CH6" s="15"/>
      <c r="CI6" s="15"/>
      <c r="CJ6" s="15"/>
      <c r="CK6" s="15"/>
      <c r="CL6" s="15"/>
      <c r="CM6" s="15"/>
      <c r="CN6" s="15"/>
      <c r="CO6" s="15"/>
      <c r="CP6" s="68"/>
      <c r="CQ6" s="15"/>
    </row>
    <row r="7" spans="1:95" ht="15.75">
      <c r="A7" s="67" t="s">
        <v>38</v>
      </c>
      <c r="B7" s="22">
        <v>243920</v>
      </c>
      <c r="C7" s="22"/>
      <c r="D7" s="23">
        <v>13770</v>
      </c>
      <c r="E7" s="23">
        <v>15004</v>
      </c>
      <c r="F7" s="23">
        <v>14090</v>
      </c>
      <c r="G7" s="23">
        <v>14831</v>
      </c>
      <c r="H7" s="23">
        <v>14297</v>
      </c>
      <c r="I7" s="23">
        <v>13114</v>
      </c>
      <c r="J7" s="23">
        <v>13025</v>
      </c>
      <c r="K7" s="23">
        <v>13461</v>
      </c>
      <c r="L7" s="23">
        <v>15213</v>
      </c>
      <c r="M7" s="23">
        <v>18633</v>
      </c>
      <c r="N7" s="23">
        <v>19177</v>
      </c>
      <c r="O7" s="23">
        <v>17657</v>
      </c>
      <c r="P7" s="23">
        <v>15729</v>
      </c>
      <c r="Q7" s="23">
        <v>15718</v>
      </c>
      <c r="R7" s="23">
        <v>11841</v>
      </c>
      <c r="S7" s="23">
        <v>8671</v>
      </c>
      <c r="T7" s="23">
        <v>5747</v>
      </c>
      <c r="U7" s="23">
        <v>2805</v>
      </c>
      <c r="V7" s="23">
        <v>1137</v>
      </c>
      <c r="W7" s="22"/>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24"/>
      <c r="BU7" s="2"/>
      <c r="BV7" s="2"/>
      <c r="BW7" s="2"/>
      <c r="BX7" s="2"/>
      <c r="BY7" s="2"/>
      <c r="BZ7" s="2"/>
      <c r="CA7" s="2"/>
      <c r="CB7" s="2"/>
      <c r="CC7" s="2"/>
      <c r="CD7" s="2"/>
      <c r="CE7" s="2"/>
      <c r="CF7" s="2"/>
      <c r="CG7" s="2"/>
      <c r="CH7" s="2"/>
      <c r="CI7" s="2"/>
      <c r="CP7" s="2"/>
    </row>
    <row r="8" spans="1:95" ht="15.75">
      <c r="A8" s="67" t="s">
        <v>39</v>
      </c>
      <c r="B8" s="22">
        <v>57270</v>
      </c>
      <c r="C8" s="22"/>
      <c r="D8" s="23">
        <v>3103</v>
      </c>
      <c r="E8" s="23">
        <v>3481</v>
      </c>
      <c r="F8" s="23">
        <v>3216</v>
      </c>
      <c r="G8" s="23">
        <v>3447</v>
      </c>
      <c r="H8" s="23">
        <v>3308</v>
      </c>
      <c r="I8" s="23">
        <v>3165</v>
      </c>
      <c r="J8" s="23">
        <v>3110</v>
      </c>
      <c r="K8" s="23">
        <v>2950</v>
      </c>
      <c r="L8" s="23">
        <v>3379</v>
      </c>
      <c r="M8" s="23">
        <v>3889</v>
      </c>
      <c r="N8" s="23">
        <v>4167</v>
      </c>
      <c r="O8" s="23">
        <v>4002</v>
      </c>
      <c r="P8" s="23">
        <v>3671</v>
      </c>
      <c r="Q8" s="23">
        <v>3906</v>
      </c>
      <c r="R8" s="23">
        <v>3028</v>
      </c>
      <c r="S8" s="23">
        <v>2390</v>
      </c>
      <c r="T8" s="23">
        <v>1725</v>
      </c>
      <c r="U8" s="23">
        <v>905</v>
      </c>
      <c r="V8" s="23">
        <v>428</v>
      </c>
      <c r="W8" s="22"/>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24"/>
      <c r="BU8" s="2"/>
      <c r="BV8" s="2"/>
      <c r="BW8" s="2"/>
      <c r="BX8" s="2"/>
      <c r="BY8" s="2"/>
      <c r="BZ8" s="2"/>
      <c r="CA8" s="2"/>
      <c r="CB8" s="2"/>
      <c r="CC8" s="2"/>
      <c r="CD8" s="2"/>
      <c r="CE8" s="2"/>
      <c r="CF8" s="2"/>
      <c r="CG8" s="2"/>
      <c r="CH8" s="2"/>
      <c r="CI8" s="2"/>
      <c r="CP8" s="2"/>
    </row>
    <row r="9" spans="1:95" ht="15.75">
      <c r="A9" s="67" t="s">
        <v>40</v>
      </c>
      <c r="B9" s="22">
        <v>32490</v>
      </c>
      <c r="C9" s="22"/>
      <c r="D9" s="23">
        <v>1718</v>
      </c>
      <c r="E9" s="23">
        <v>1835</v>
      </c>
      <c r="F9" s="23">
        <v>1745</v>
      </c>
      <c r="G9" s="23">
        <v>1865</v>
      </c>
      <c r="H9" s="23">
        <v>2124</v>
      </c>
      <c r="I9" s="23">
        <v>2046</v>
      </c>
      <c r="J9" s="23">
        <v>1836</v>
      </c>
      <c r="K9" s="23">
        <v>1735</v>
      </c>
      <c r="L9" s="23">
        <v>1785</v>
      </c>
      <c r="M9" s="23">
        <v>2206</v>
      </c>
      <c r="N9" s="23">
        <v>2477</v>
      </c>
      <c r="O9" s="23">
        <v>2363</v>
      </c>
      <c r="P9" s="23">
        <v>2178</v>
      </c>
      <c r="Q9" s="23">
        <v>2161</v>
      </c>
      <c r="R9" s="23">
        <v>1649</v>
      </c>
      <c r="S9" s="23">
        <v>1231</v>
      </c>
      <c r="T9" s="23">
        <v>891</v>
      </c>
      <c r="U9" s="23">
        <v>460</v>
      </c>
      <c r="V9" s="23">
        <v>185</v>
      </c>
      <c r="W9" s="22"/>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24"/>
      <c r="BU9" s="2"/>
      <c r="BV9" s="2"/>
      <c r="BW9" s="2"/>
      <c r="BX9" s="2"/>
      <c r="BY9" s="2"/>
      <c r="BZ9" s="2"/>
      <c r="CA9" s="2"/>
      <c r="CB9" s="2"/>
      <c r="CC9" s="2"/>
      <c r="CD9" s="2"/>
      <c r="CE9" s="2"/>
      <c r="CF9" s="2"/>
      <c r="CG9" s="2"/>
      <c r="CH9" s="2"/>
      <c r="CI9" s="2"/>
      <c r="CP9" s="2"/>
    </row>
    <row r="10" spans="1:95" ht="15.75">
      <c r="A10" s="67" t="s">
        <v>41</v>
      </c>
      <c r="B10" s="22">
        <v>308687</v>
      </c>
      <c r="C10" s="22"/>
      <c r="D10" s="23">
        <v>16256</v>
      </c>
      <c r="E10" s="23">
        <v>18240</v>
      </c>
      <c r="F10" s="23">
        <v>17634</v>
      </c>
      <c r="G10" s="23">
        <v>18270</v>
      </c>
      <c r="H10" s="23">
        <v>17323</v>
      </c>
      <c r="I10" s="23">
        <v>14779</v>
      </c>
      <c r="J10" s="23">
        <v>15234</v>
      </c>
      <c r="K10" s="23">
        <v>16816</v>
      </c>
      <c r="L10" s="23">
        <v>19509</v>
      </c>
      <c r="M10" s="23">
        <v>24095</v>
      </c>
      <c r="N10" s="23">
        <v>26095</v>
      </c>
      <c r="O10" s="23">
        <v>23710</v>
      </c>
      <c r="P10" s="23">
        <v>20966</v>
      </c>
      <c r="Q10" s="23">
        <v>21268</v>
      </c>
      <c r="R10" s="23">
        <v>15819</v>
      </c>
      <c r="S10" s="23">
        <v>10898</v>
      </c>
      <c r="T10" s="23">
        <v>7010</v>
      </c>
      <c r="U10" s="23">
        <v>3438</v>
      </c>
      <c r="V10" s="23">
        <v>1327</v>
      </c>
      <c r="W10" s="22"/>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24"/>
      <c r="BU10" s="2"/>
      <c r="BV10" s="2"/>
      <c r="BW10" s="2"/>
      <c r="BX10" s="2"/>
      <c r="BY10" s="2"/>
      <c r="BZ10" s="2"/>
      <c r="CA10" s="2"/>
      <c r="CB10" s="2"/>
      <c r="CC10" s="2"/>
      <c r="CD10" s="2"/>
      <c r="CE10" s="2"/>
      <c r="CF10" s="2"/>
      <c r="CG10" s="2"/>
      <c r="CH10" s="2"/>
      <c r="CI10" s="2"/>
      <c r="CJ10" s="2"/>
      <c r="CP10" s="2"/>
    </row>
    <row r="11" spans="1:95" ht="15.75">
      <c r="A11" s="67" t="s">
        <v>42</v>
      </c>
      <c r="B11" s="22">
        <v>79814</v>
      </c>
      <c r="C11" s="22"/>
      <c r="D11" s="23">
        <v>3552</v>
      </c>
      <c r="E11" s="23">
        <v>4341</v>
      </c>
      <c r="F11" s="23">
        <v>4218</v>
      </c>
      <c r="G11" s="23">
        <v>4551</v>
      </c>
      <c r="H11" s="23">
        <v>4116</v>
      </c>
      <c r="I11" s="23">
        <v>3491</v>
      </c>
      <c r="J11" s="23">
        <v>3443</v>
      </c>
      <c r="K11" s="23">
        <v>3535</v>
      </c>
      <c r="L11" s="23">
        <v>4427</v>
      </c>
      <c r="M11" s="23">
        <v>6152</v>
      </c>
      <c r="N11" s="23">
        <v>6840</v>
      </c>
      <c r="O11" s="23">
        <v>6470</v>
      </c>
      <c r="P11" s="23">
        <v>6142</v>
      </c>
      <c r="Q11" s="23">
        <v>6582</v>
      </c>
      <c r="R11" s="23">
        <v>4823</v>
      </c>
      <c r="S11" s="23">
        <v>3291</v>
      </c>
      <c r="T11" s="23">
        <v>2218</v>
      </c>
      <c r="U11" s="23">
        <v>1106</v>
      </c>
      <c r="V11" s="23">
        <v>516</v>
      </c>
      <c r="W11" s="22"/>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24"/>
      <c r="BU11" s="2"/>
      <c r="BV11" s="2"/>
      <c r="BW11" s="2"/>
      <c r="BX11" s="2"/>
      <c r="BY11" s="2"/>
      <c r="BZ11" s="2"/>
      <c r="CA11" s="2"/>
      <c r="CB11" s="2"/>
      <c r="CC11" s="2"/>
      <c r="CD11" s="2"/>
      <c r="CE11" s="2"/>
      <c r="CF11" s="2"/>
      <c r="CG11" s="2"/>
      <c r="CH11" s="2"/>
      <c r="CI11" s="2"/>
      <c r="CP11" s="2"/>
    </row>
    <row r="12" spans="1:95" ht="15.75">
      <c r="A12" s="67" t="s">
        <v>43</v>
      </c>
      <c r="B12" s="22">
        <v>75249</v>
      </c>
      <c r="C12" s="22"/>
      <c r="D12" s="23">
        <v>3293</v>
      </c>
      <c r="E12" s="23">
        <v>3887</v>
      </c>
      <c r="F12" s="23">
        <v>3969</v>
      </c>
      <c r="G12" s="23">
        <v>4096</v>
      </c>
      <c r="H12" s="23">
        <v>3474</v>
      </c>
      <c r="I12" s="23">
        <v>3194</v>
      </c>
      <c r="J12" s="23">
        <v>3274</v>
      </c>
      <c r="K12" s="23">
        <v>3518</v>
      </c>
      <c r="L12" s="23">
        <v>4182</v>
      </c>
      <c r="M12" s="23">
        <v>5481</v>
      </c>
      <c r="N12" s="23">
        <v>6269</v>
      </c>
      <c r="O12" s="23">
        <v>6256</v>
      </c>
      <c r="P12" s="23">
        <v>5958</v>
      </c>
      <c r="Q12" s="23">
        <v>6518</v>
      </c>
      <c r="R12" s="23">
        <v>4797</v>
      </c>
      <c r="S12" s="23">
        <v>3493</v>
      </c>
      <c r="T12" s="23">
        <v>2106</v>
      </c>
      <c r="U12" s="23">
        <v>1062</v>
      </c>
      <c r="V12" s="23">
        <v>422</v>
      </c>
      <c r="W12" s="22"/>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24"/>
      <c r="BU12" s="2"/>
      <c r="BV12" s="2"/>
      <c r="BW12" s="2"/>
      <c r="BX12" s="2"/>
      <c r="BY12" s="2"/>
      <c r="BZ12" s="2"/>
      <c r="CA12" s="2"/>
      <c r="CB12" s="2"/>
      <c r="CC12" s="2"/>
      <c r="CD12" s="2"/>
      <c r="CE12" s="2"/>
      <c r="CF12" s="2"/>
      <c r="CG12" s="2"/>
      <c r="CH12" s="2"/>
      <c r="CI12" s="2"/>
      <c r="CP12" s="2"/>
    </row>
    <row r="13" spans="1:95" ht="15.75">
      <c r="A13" s="26"/>
      <c r="B13" s="27"/>
      <c r="C13" s="27"/>
      <c r="D13" s="27"/>
      <c r="E13" s="27"/>
      <c r="F13" s="27"/>
      <c r="G13" s="27"/>
      <c r="H13" s="27"/>
      <c r="I13" s="27"/>
      <c r="J13" s="27"/>
      <c r="K13" s="27"/>
      <c r="L13" s="27"/>
      <c r="M13" s="27"/>
      <c r="N13" s="27"/>
      <c r="O13" s="27"/>
      <c r="P13" s="27"/>
      <c r="Q13" s="27"/>
      <c r="R13" s="27"/>
      <c r="S13" s="27"/>
      <c r="T13" s="27"/>
      <c r="U13" s="27"/>
      <c r="V13" s="27"/>
      <c r="W13" s="27"/>
      <c r="X13" s="28"/>
      <c r="Y13" s="24"/>
      <c r="Z13" s="24"/>
      <c r="AA13" s="24"/>
      <c r="AB13" s="24"/>
      <c r="AC13" s="24"/>
      <c r="AD13" s="24"/>
      <c r="AE13" s="24"/>
      <c r="AF13" s="24"/>
      <c r="AG13" s="24"/>
      <c r="AH13" s="24"/>
      <c r="AI13" s="24"/>
      <c r="AJ13" s="24"/>
      <c r="AK13" s="24"/>
      <c r="AL13" s="24"/>
      <c r="AM13" s="24"/>
      <c r="AN13" s="24"/>
      <c r="AO13" s="24"/>
      <c r="AP13" s="24"/>
      <c r="AQ13" s="24"/>
      <c r="AR13" s="24"/>
      <c r="AS13" s="24"/>
      <c r="AT13" s="24"/>
      <c r="AU13" s="28"/>
      <c r="AV13" s="28"/>
      <c r="AW13" s="24"/>
      <c r="AX13" s="24"/>
      <c r="AY13" s="24"/>
      <c r="AZ13" s="24"/>
      <c r="BA13" s="24"/>
      <c r="BB13" s="24"/>
      <c r="BC13" s="24"/>
      <c r="BD13" s="24"/>
      <c r="BE13" s="24"/>
      <c r="BF13" s="24"/>
      <c r="BG13" s="24"/>
      <c r="BH13" s="24"/>
      <c r="BI13" s="24"/>
      <c r="BJ13" s="24"/>
      <c r="BK13" s="24"/>
      <c r="BL13" s="24"/>
      <c r="BM13" s="24"/>
      <c r="BN13" s="24"/>
      <c r="BO13" s="24"/>
      <c r="BP13" s="24"/>
      <c r="BQ13" s="24"/>
      <c r="BR13" s="24"/>
      <c r="BS13" s="28"/>
      <c r="BT13" s="24"/>
    </row>
    <row r="14" spans="1:95">
      <c r="A14" s="29"/>
      <c r="B14" s="30"/>
      <c r="C14" s="30"/>
      <c r="D14" s="30"/>
      <c r="E14" s="30"/>
      <c r="F14" s="30"/>
      <c r="G14" s="30"/>
      <c r="H14" s="30"/>
      <c r="I14" s="30"/>
      <c r="J14" s="30"/>
      <c r="K14" s="30"/>
      <c r="L14" s="30"/>
      <c r="M14" s="30"/>
      <c r="N14" s="30"/>
      <c r="O14" s="30"/>
      <c r="P14" s="30"/>
      <c r="Q14" s="30"/>
      <c r="R14" s="30"/>
      <c r="S14" s="30"/>
      <c r="T14" s="30"/>
      <c r="U14" s="30"/>
      <c r="V14" s="30"/>
      <c r="W14" s="22"/>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row>
    <row r="15" spans="1:95">
      <c r="A15" s="12" t="s">
        <v>2</v>
      </c>
      <c r="B15" s="13"/>
      <c r="C15" s="13"/>
      <c r="D15" s="80" t="s">
        <v>53</v>
      </c>
      <c r="E15" s="80"/>
      <c r="F15" s="80"/>
      <c r="G15" s="80"/>
      <c r="H15" s="80"/>
      <c r="I15" s="80"/>
      <c r="J15" s="80"/>
      <c r="K15" s="80"/>
      <c r="L15" s="80"/>
      <c r="M15" s="80"/>
      <c r="N15" s="80"/>
      <c r="O15" s="80"/>
      <c r="P15" s="80"/>
      <c r="Q15" s="80"/>
      <c r="R15" s="80"/>
      <c r="S15" s="80"/>
      <c r="T15" s="80"/>
      <c r="U15" s="80"/>
      <c r="V15" s="80"/>
      <c r="W15" s="31"/>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row>
    <row r="16" spans="1:95" ht="15.75">
      <c r="A16" s="16" t="s">
        <v>92</v>
      </c>
      <c r="B16" s="17" t="s">
        <v>55</v>
      </c>
      <c r="C16" s="17"/>
      <c r="D16" s="18" t="s">
        <v>56</v>
      </c>
      <c r="E16" s="18" t="s">
        <v>57</v>
      </c>
      <c r="F16" s="18" t="s">
        <v>58</v>
      </c>
      <c r="G16" s="18" t="s">
        <v>59</v>
      </c>
      <c r="H16" s="18" t="s">
        <v>60</v>
      </c>
      <c r="I16" s="18" t="s">
        <v>61</v>
      </c>
      <c r="J16" s="18" t="s">
        <v>62</v>
      </c>
      <c r="K16" s="18" t="s">
        <v>63</v>
      </c>
      <c r="L16" s="18" t="s">
        <v>64</v>
      </c>
      <c r="M16" s="18" t="s">
        <v>65</v>
      </c>
      <c r="N16" s="18" t="s">
        <v>66</v>
      </c>
      <c r="O16" s="18" t="s">
        <v>67</v>
      </c>
      <c r="P16" s="18" t="s">
        <v>68</v>
      </c>
      <c r="Q16" s="18" t="s">
        <v>69</v>
      </c>
      <c r="R16" s="18" t="s">
        <v>70</v>
      </c>
      <c r="S16" s="18" t="s">
        <v>71</v>
      </c>
      <c r="T16" s="18" t="s">
        <v>72</v>
      </c>
      <c r="U16" s="18" t="s">
        <v>73</v>
      </c>
      <c r="V16" s="18" t="s">
        <v>74</v>
      </c>
      <c r="W16" s="19"/>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row>
    <row r="17" spans="1:95" ht="15.75">
      <c r="A17" s="67" t="s">
        <v>36</v>
      </c>
      <c r="B17" s="22">
        <v>972762</v>
      </c>
      <c r="C17" s="22"/>
      <c r="D17" s="23">
        <v>50105</v>
      </c>
      <c r="E17" s="23">
        <v>48287</v>
      </c>
      <c r="F17" s="23">
        <v>41189</v>
      </c>
      <c r="G17" s="23">
        <v>50293</v>
      </c>
      <c r="H17" s="23">
        <v>84052</v>
      </c>
      <c r="I17" s="23">
        <v>89792</v>
      </c>
      <c r="J17" s="23">
        <v>76102</v>
      </c>
      <c r="K17" s="23">
        <v>63244</v>
      </c>
      <c r="L17" s="23">
        <v>58014</v>
      </c>
      <c r="M17" s="23">
        <v>64659</v>
      </c>
      <c r="N17" s="23">
        <v>66990</v>
      </c>
      <c r="O17" s="23">
        <v>60724</v>
      </c>
      <c r="P17" s="23">
        <v>49648</v>
      </c>
      <c r="Q17" s="23">
        <v>47399</v>
      </c>
      <c r="R17" s="23">
        <v>36161</v>
      </c>
      <c r="S17" s="23">
        <v>32353</v>
      </c>
      <c r="T17" s="23">
        <v>26565</v>
      </c>
      <c r="U17" s="23">
        <v>17230</v>
      </c>
      <c r="V17" s="23">
        <v>9955</v>
      </c>
      <c r="W17" s="22"/>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24"/>
      <c r="BU17" s="68"/>
      <c r="BV17" s="68"/>
      <c r="BW17" s="68"/>
      <c r="BX17" s="68"/>
      <c r="BY17" s="68"/>
      <c r="BZ17" s="68"/>
      <c r="CA17" s="68"/>
      <c r="CB17" s="68"/>
      <c r="CC17" s="68"/>
      <c r="CD17" s="68"/>
      <c r="CE17" s="68"/>
      <c r="CF17" s="68"/>
      <c r="CG17" s="68"/>
      <c r="CH17" s="68"/>
      <c r="CI17" s="68"/>
      <c r="CJ17" s="68"/>
      <c r="CK17" s="68"/>
      <c r="CL17" s="15"/>
      <c r="CM17" s="15"/>
      <c r="CN17" s="15"/>
      <c r="CO17" s="15"/>
      <c r="CP17" s="68"/>
      <c r="CQ17" s="15"/>
    </row>
    <row r="18" spans="1:95" ht="15.75">
      <c r="A18" s="67" t="s">
        <v>37</v>
      </c>
      <c r="B18" s="22">
        <v>975773</v>
      </c>
      <c r="C18" s="22"/>
      <c r="D18" s="23">
        <v>50271</v>
      </c>
      <c r="E18" s="23">
        <v>53652</v>
      </c>
      <c r="F18" s="23">
        <v>49526</v>
      </c>
      <c r="G18" s="23">
        <v>52624</v>
      </c>
      <c r="H18" s="23">
        <v>59495</v>
      </c>
      <c r="I18" s="23">
        <v>58911</v>
      </c>
      <c r="J18" s="23">
        <v>60196</v>
      </c>
      <c r="K18" s="23">
        <v>57839</v>
      </c>
      <c r="L18" s="23">
        <v>62301</v>
      </c>
      <c r="M18" s="23">
        <v>73185</v>
      </c>
      <c r="N18" s="23">
        <v>74465</v>
      </c>
      <c r="O18" s="23">
        <v>67632</v>
      </c>
      <c r="P18" s="23">
        <v>58703</v>
      </c>
      <c r="Q18" s="23">
        <v>58674</v>
      </c>
      <c r="R18" s="23">
        <v>45783</v>
      </c>
      <c r="S18" s="23">
        <v>37211</v>
      </c>
      <c r="T18" s="23">
        <v>28184</v>
      </c>
      <c r="U18" s="23">
        <v>17008</v>
      </c>
      <c r="V18" s="23">
        <v>10113</v>
      </c>
      <c r="W18" s="22"/>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24"/>
      <c r="BU18" s="68"/>
      <c r="BV18" s="68"/>
      <c r="BW18" s="68"/>
      <c r="BX18" s="68"/>
      <c r="BY18" s="68"/>
      <c r="BZ18" s="68"/>
      <c r="CA18" s="68"/>
      <c r="CB18" s="68"/>
      <c r="CC18" s="68"/>
      <c r="CD18" s="68"/>
      <c r="CE18" s="68"/>
      <c r="CF18" s="68"/>
      <c r="CG18" s="68"/>
      <c r="CH18" s="68"/>
      <c r="CI18" s="68"/>
      <c r="CJ18" s="68"/>
      <c r="CK18" s="68"/>
      <c r="CL18" s="68"/>
      <c r="CM18" s="15"/>
      <c r="CN18" s="15"/>
      <c r="CO18" s="15"/>
      <c r="CP18" s="68"/>
      <c r="CQ18" s="15"/>
    </row>
    <row r="19" spans="1:95" ht="15.75">
      <c r="A19" s="67" t="s">
        <v>38</v>
      </c>
      <c r="B19" s="22">
        <v>259899</v>
      </c>
      <c r="C19" s="22"/>
      <c r="D19" s="23">
        <v>13160</v>
      </c>
      <c r="E19" s="23">
        <v>14457</v>
      </c>
      <c r="F19" s="23">
        <v>13666</v>
      </c>
      <c r="G19" s="23">
        <v>13602</v>
      </c>
      <c r="H19" s="23">
        <v>13086</v>
      </c>
      <c r="I19" s="23">
        <v>13521</v>
      </c>
      <c r="J19" s="23">
        <v>14132</v>
      </c>
      <c r="K19" s="23">
        <v>14801</v>
      </c>
      <c r="L19" s="23">
        <v>16754</v>
      </c>
      <c r="M19" s="23">
        <v>20250</v>
      </c>
      <c r="N19" s="23">
        <v>20439</v>
      </c>
      <c r="O19" s="23">
        <v>18457</v>
      </c>
      <c r="P19" s="23">
        <v>16762</v>
      </c>
      <c r="Q19" s="23">
        <v>17381</v>
      </c>
      <c r="R19" s="23">
        <v>13442</v>
      </c>
      <c r="S19" s="23">
        <v>10744</v>
      </c>
      <c r="T19" s="23">
        <v>7874</v>
      </c>
      <c r="U19" s="23">
        <v>4621</v>
      </c>
      <c r="V19" s="23">
        <v>2750</v>
      </c>
      <c r="W19" s="22"/>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24"/>
      <c r="BU19" s="68"/>
      <c r="BV19" s="68"/>
      <c r="BW19" s="68"/>
      <c r="BX19" s="68"/>
      <c r="BY19" s="68"/>
      <c r="BZ19" s="68"/>
      <c r="CA19" s="68"/>
      <c r="CB19" s="68"/>
      <c r="CC19" s="68"/>
      <c r="CD19" s="68"/>
      <c r="CE19" s="68"/>
      <c r="CF19" s="68"/>
      <c r="CG19" s="68"/>
      <c r="CH19" s="68"/>
      <c r="CI19" s="68"/>
      <c r="CJ19" s="68"/>
      <c r="CK19" s="68"/>
      <c r="CL19" s="68"/>
      <c r="CM19" s="68"/>
      <c r="CN19" s="15"/>
      <c r="CO19" s="15"/>
      <c r="CP19" s="68"/>
      <c r="CQ19" s="15"/>
    </row>
    <row r="20" spans="1:95" ht="15.75">
      <c r="A20" s="67" t="s">
        <v>39</v>
      </c>
      <c r="B20" s="22">
        <v>61372</v>
      </c>
      <c r="C20" s="22"/>
      <c r="D20" s="23">
        <v>2866</v>
      </c>
      <c r="E20" s="23">
        <v>3247</v>
      </c>
      <c r="F20" s="23">
        <v>3017</v>
      </c>
      <c r="G20" s="23">
        <v>3082</v>
      </c>
      <c r="H20" s="23">
        <v>3016</v>
      </c>
      <c r="I20" s="23">
        <v>3101</v>
      </c>
      <c r="J20" s="23">
        <v>3224</v>
      </c>
      <c r="K20" s="23">
        <v>3094</v>
      </c>
      <c r="L20" s="23">
        <v>3638</v>
      </c>
      <c r="M20" s="23">
        <v>4475</v>
      </c>
      <c r="N20" s="23">
        <v>4399</v>
      </c>
      <c r="O20" s="23">
        <v>4174</v>
      </c>
      <c r="P20" s="23">
        <v>4026</v>
      </c>
      <c r="Q20" s="23">
        <v>4361</v>
      </c>
      <c r="R20" s="23">
        <v>3519</v>
      </c>
      <c r="S20" s="23">
        <v>3014</v>
      </c>
      <c r="T20" s="23">
        <v>2476</v>
      </c>
      <c r="U20" s="23">
        <v>1638</v>
      </c>
      <c r="V20" s="23">
        <v>1005</v>
      </c>
      <c r="W20" s="22"/>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24"/>
      <c r="BU20" s="68"/>
      <c r="BV20" s="68"/>
      <c r="BW20" s="68"/>
      <c r="BX20" s="68"/>
      <c r="BY20" s="68"/>
      <c r="BZ20" s="68"/>
      <c r="CA20" s="68"/>
      <c r="CB20" s="68"/>
      <c r="CC20" s="68"/>
      <c r="CD20" s="68"/>
      <c r="CE20" s="68"/>
      <c r="CF20" s="68"/>
      <c r="CG20" s="68"/>
      <c r="CH20" s="68"/>
      <c r="CI20" s="68"/>
      <c r="CJ20" s="68"/>
      <c r="CK20" s="68"/>
      <c r="CL20" s="68"/>
      <c r="CM20" s="15"/>
      <c r="CN20" s="15"/>
      <c r="CO20" s="15"/>
      <c r="CP20" s="68"/>
      <c r="CQ20" s="15"/>
    </row>
    <row r="21" spans="1:95" ht="15.75">
      <c r="A21" s="67" t="s">
        <v>40</v>
      </c>
      <c r="B21" s="22">
        <v>34440</v>
      </c>
      <c r="C21" s="22"/>
      <c r="D21" s="23">
        <v>1639</v>
      </c>
      <c r="E21" s="23">
        <v>1705</v>
      </c>
      <c r="F21" s="23">
        <v>1728</v>
      </c>
      <c r="G21" s="23">
        <v>1734</v>
      </c>
      <c r="H21" s="23">
        <v>1837</v>
      </c>
      <c r="I21" s="23">
        <v>1965</v>
      </c>
      <c r="J21" s="23">
        <v>1887</v>
      </c>
      <c r="K21" s="23">
        <v>1864</v>
      </c>
      <c r="L21" s="23">
        <v>1964</v>
      </c>
      <c r="M21" s="23">
        <v>2298</v>
      </c>
      <c r="N21" s="23">
        <v>2591</v>
      </c>
      <c r="O21" s="23">
        <v>2442</v>
      </c>
      <c r="P21" s="23">
        <v>2184</v>
      </c>
      <c r="Q21" s="23">
        <v>2287</v>
      </c>
      <c r="R21" s="23">
        <v>1870</v>
      </c>
      <c r="S21" s="23">
        <v>1704</v>
      </c>
      <c r="T21" s="23">
        <v>1343</v>
      </c>
      <c r="U21" s="23">
        <v>834</v>
      </c>
      <c r="V21" s="23">
        <v>564</v>
      </c>
      <c r="W21" s="22"/>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24"/>
      <c r="BU21" s="68"/>
      <c r="BV21" s="68"/>
      <c r="BW21" s="68"/>
      <c r="BX21" s="68"/>
      <c r="BY21" s="68"/>
      <c r="BZ21" s="68"/>
      <c r="CA21" s="68"/>
      <c r="CB21" s="68"/>
      <c r="CC21" s="68"/>
      <c r="CD21" s="68"/>
      <c r="CE21" s="68"/>
      <c r="CF21" s="68"/>
      <c r="CG21" s="68"/>
      <c r="CH21" s="68"/>
      <c r="CI21" s="68"/>
      <c r="CJ21" s="68"/>
      <c r="CK21" s="68"/>
      <c r="CL21" s="68"/>
      <c r="CM21" s="68"/>
      <c r="CN21" s="15"/>
      <c r="CO21" s="15"/>
      <c r="CP21" s="68"/>
      <c r="CQ21" s="15"/>
    </row>
    <row r="22" spans="1:95" ht="15.75">
      <c r="A22" s="67" t="s">
        <v>41</v>
      </c>
      <c r="B22" s="22">
        <v>314422</v>
      </c>
      <c r="C22" s="22"/>
      <c r="D22" s="23">
        <v>15148</v>
      </c>
      <c r="E22" s="23">
        <v>17364</v>
      </c>
      <c r="F22" s="23">
        <v>16858</v>
      </c>
      <c r="G22" s="23">
        <v>16905</v>
      </c>
      <c r="H22" s="23">
        <v>14547</v>
      </c>
      <c r="I22" s="23">
        <v>14249</v>
      </c>
      <c r="J22" s="23">
        <v>16843</v>
      </c>
      <c r="K22" s="23">
        <v>17942</v>
      </c>
      <c r="L22" s="23">
        <v>20610</v>
      </c>
      <c r="M22" s="23">
        <v>25719</v>
      </c>
      <c r="N22" s="23">
        <v>26825</v>
      </c>
      <c r="O22" s="23">
        <v>23932</v>
      </c>
      <c r="P22" s="23">
        <v>21493</v>
      </c>
      <c r="Q22" s="23">
        <v>21424</v>
      </c>
      <c r="R22" s="23">
        <v>16520</v>
      </c>
      <c r="S22" s="23">
        <v>11937</v>
      </c>
      <c r="T22" s="23">
        <v>8414</v>
      </c>
      <c r="U22" s="23">
        <v>4982</v>
      </c>
      <c r="V22" s="23">
        <v>2710</v>
      </c>
      <c r="W22" s="22"/>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24"/>
      <c r="BU22" s="68"/>
      <c r="BV22" s="68"/>
      <c r="BW22" s="68"/>
      <c r="BX22" s="68"/>
      <c r="BY22" s="68"/>
      <c r="BZ22" s="68"/>
      <c r="CA22" s="68"/>
      <c r="CB22" s="68"/>
      <c r="CC22" s="68"/>
      <c r="CD22" s="68"/>
      <c r="CE22" s="68"/>
      <c r="CF22" s="68"/>
      <c r="CG22" s="68"/>
      <c r="CH22" s="68"/>
      <c r="CI22" s="68"/>
      <c r="CJ22" s="68"/>
      <c r="CK22" s="68"/>
      <c r="CL22" s="68"/>
      <c r="CM22" s="68"/>
      <c r="CN22" s="15"/>
      <c r="CO22" s="15"/>
      <c r="CP22" s="68"/>
      <c r="CQ22" s="15"/>
    </row>
    <row r="23" spans="1:95" ht="15.75">
      <c r="A23" s="67" t="s">
        <v>42</v>
      </c>
      <c r="B23" s="22">
        <v>82109</v>
      </c>
      <c r="C23" s="22"/>
      <c r="D23" s="23">
        <v>3437</v>
      </c>
      <c r="E23" s="23">
        <v>4162</v>
      </c>
      <c r="F23" s="23">
        <v>4282</v>
      </c>
      <c r="G23" s="23">
        <v>4125</v>
      </c>
      <c r="H23" s="23">
        <v>3351</v>
      </c>
      <c r="I23" s="23">
        <v>3313</v>
      </c>
      <c r="J23" s="23">
        <v>3809</v>
      </c>
      <c r="K23" s="23">
        <v>3979</v>
      </c>
      <c r="L23" s="23">
        <v>4963</v>
      </c>
      <c r="M23" s="23">
        <v>6466</v>
      </c>
      <c r="N23" s="23">
        <v>7111</v>
      </c>
      <c r="O23" s="23">
        <v>6494</v>
      </c>
      <c r="P23" s="23">
        <v>6279</v>
      </c>
      <c r="Q23" s="23">
        <v>6269</v>
      </c>
      <c r="R23" s="23">
        <v>4973</v>
      </c>
      <c r="S23" s="23">
        <v>3653</v>
      </c>
      <c r="T23" s="23">
        <v>2709</v>
      </c>
      <c r="U23" s="23">
        <v>1723</v>
      </c>
      <c r="V23" s="23">
        <v>1011</v>
      </c>
      <c r="W23" s="22"/>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24"/>
      <c r="BU23" s="68"/>
      <c r="BV23" s="68"/>
      <c r="BW23" s="68"/>
      <c r="BX23" s="68"/>
      <c r="BY23" s="68"/>
      <c r="BZ23" s="68"/>
      <c r="CA23" s="68"/>
      <c r="CB23" s="68"/>
      <c r="CC23" s="68"/>
      <c r="CD23" s="68"/>
      <c r="CE23" s="68"/>
      <c r="CF23" s="68"/>
      <c r="CG23" s="68"/>
      <c r="CH23" s="68"/>
      <c r="CI23" s="68"/>
      <c r="CJ23" s="68"/>
      <c r="CK23" s="68"/>
      <c r="CL23" s="68"/>
      <c r="CM23" s="68"/>
      <c r="CN23" s="15"/>
      <c r="CO23" s="15"/>
      <c r="CP23" s="68"/>
      <c r="CQ23" s="15"/>
    </row>
    <row r="24" spans="1:95" ht="15.75">
      <c r="A24" s="67" t="s">
        <v>43</v>
      </c>
      <c r="B24" s="22">
        <v>76420</v>
      </c>
      <c r="C24" s="22"/>
      <c r="D24" s="23">
        <v>3085</v>
      </c>
      <c r="E24" s="23">
        <v>3696</v>
      </c>
      <c r="F24" s="23">
        <v>3731</v>
      </c>
      <c r="G24" s="23">
        <v>3681</v>
      </c>
      <c r="H24" s="23">
        <v>2895</v>
      </c>
      <c r="I24" s="23">
        <v>3123</v>
      </c>
      <c r="J24" s="23">
        <v>3415</v>
      </c>
      <c r="K24" s="23">
        <v>3722</v>
      </c>
      <c r="L24" s="23">
        <v>4465</v>
      </c>
      <c r="M24" s="23">
        <v>5777</v>
      </c>
      <c r="N24" s="23">
        <v>6442</v>
      </c>
      <c r="O24" s="23">
        <v>6229</v>
      </c>
      <c r="P24" s="23">
        <v>6051</v>
      </c>
      <c r="Q24" s="23">
        <v>6262</v>
      </c>
      <c r="R24" s="23">
        <v>4882</v>
      </c>
      <c r="S24" s="23">
        <v>3715</v>
      </c>
      <c r="T24" s="23">
        <v>2652</v>
      </c>
      <c r="U24" s="23">
        <v>1655</v>
      </c>
      <c r="V24" s="23">
        <v>942</v>
      </c>
      <c r="W24" s="22"/>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24"/>
      <c r="BU24" s="68"/>
      <c r="BV24" s="68"/>
      <c r="BW24" s="68"/>
      <c r="BX24" s="68"/>
      <c r="BY24" s="68"/>
      <c r="BZ24" s="68"/>
      <c r="CA24" s="68"/>
      <c r="CB24" s="68"/>
      <c r="CC24" s="68"/>
      <c r="CD24" s="68"/>
      <c r="CE24" s="68"/>
      <c r="CF24" s="68"/>
      <c r="CG24" s="68"/>
      <c r="CH24" s="68"/>
      <c r="CI24" s="68"/>
      <c r="CJ24" s="68"/>
      <c r="CK24" s="68"/>
      <c r="CL24" s="68"/>
      <c r="CM24" s="15"/>
      <c r="CN24" s="15"/>
      <c r="CO24" s="15"/>
      <c r="CP24" s="68"/>
      <c r="CQ24" s="15"/>
    </row>
    <row r="25" spans="1:95">
      <c r="A25" s="26"/>
      <c r="B25" s="27"/>
      <c r="C25" s="27"/>
      <c r="D25" s="27"/>
      <c r="E25" s="27"/>
      <c r="F25" s="27"/>
      <c r="G25" s="27"/>
      <c r="H25" s="27"/>
      <c r="I25" s="27"/>
      <c r="J25" s="27"/>
      <c r="K25" s="27"/>
      <c r="L25" s="27"/>
      <c r="M25" s="27"/>
      <c r="N25" s="27"/>
      <c r="O25" s="27"/>
      <c r="P25" s="27"/>
      <c r="Q25" s="27"/>
      <c r="R25" s="27"/>
      <c r="S25" s="27"/>
      <c r="T25" s="27"/>
      <c r="U25" s="27"/>
      <c r="V25" s="27"/>
      <c r="W25" s="27"/>
      <c r="X25" s="32"/>
      <c r="Y25" s="33"/>
      <c r="Z25" s="33"/>
      <c r="AA25" s="33"/>
      <c r="AB25" s="33"/>
      <c r="AC25" s="33"/>
      <c r="AD25" s="33"/>
      <c r="AE25" s="33"/>
      <c r="AF25" s="33"/>
      <c r="AG25" s="33"/>
      <c r="AH25" s="33"/>
      <c r="AI25" s="33"/>
      <c r="AJ25" s="33"/>
      <c r="AK25" s="33"/>
      <c r="AL25" s="33"/>
      <c r="AM25" s="33"/>
      <c r="AN25" s="33"/>
      <c r="AO25" s="33"/>
      <c r="AP25" s="33"/>
      <c r="AQ25" s="33"/>
      <c r="AR25" s="33"/>
      <c r="AS25" s="33"/>
      <c r="AT25" s="33"/>
      <c r="AU25" s="32"/>
      <c r="AV25" s="32"/>
      <c r="AW25" s="33"/>
      <c r="AX25" s="33"/>
      <c r="AY25" s="33"/>
      <c r="AZ25" s="33"/>
      <c r="BA25" s="33"/>
      <c r="BB25" s="33"/>
      <c r="BC25" s="33"/>
      <c r="BD25" s="33"/>
      <c r="BE25" s="33"/>
      <c r="BF25" s="33"/>
      <c r="BG25" s="33"/>
      <c r="BH25" s="33"/>
      <c r="BI25" s="33"/>
      <c r="BJ25" s="33"/>
      <c r="BK25" s="33"/>
      <c r="BL25" s="33"/>
      <c r="BM25" s="33"/>
      <c r="BN25" s="33"/>
      <c r="BO25" s="33"/>
      <c r="BP25" s="33"/>
      <c r="BQ25" s="33"/>
      <c r="BR25" s="33"/>
      <c r="BS25" s="32"/>
      <c r="BT25" s="33"/>
      <c r="BU25" s="34"/>
      <c r="BV25" s="34"/>
      <c r="BW25" s="34"/>
      <c r="BX25" s="34"/>
      <c r="BY25" s="34"/>
      <c r="BZ25" s="34"/>
      <c r="CA25" s="34"/>
      <c r="CB25" s="34"/>
      <c r="CC25" s="34"/>
      <c r="CD25" s="34"/>
      <c r="CE25" s="34"/>
      <c r="CF25" s="34"/>
      <c r="CG25" s="34"/>
      <c r="CH25" s="34"/>
      <c r="CI25" s="34"/>
      <c r="CJ25" s="34"/>
      <c r="CK25" s="34"/>
      <c r="CL25" s="34"/>
      <c r="CM25" s="34"/>
      <c r="CN25" s="34"/>
      <c r="CO25" s="34"/>
    </row>
    <row r="26" spans="1:95">
      <c r="A26" s="3" t="s">
        <v>93</v>
      </c>
      <c r="B26" s="33"/>
      <c r="C26" s="33"/>
      <c r="D26" s="33"/>
      <c r="E26" s="33"/>
      <c r="F26" s="33"/>
      <c r="G26" s="33"/>
      <c r="H26" s="33"/>
      <c r="I26" s="33"/>
      <c r="J26" s="33"/>
      <c r="K26" s="33"/>
      <c r="L26" s="33"/>
      <c r="M26" s="33"/>
      <c r="N26" s="33"/>
      <c r="O26" s="33"/>
      <c r="P26" s="33"/>
      <c r="Q26" s="33"/>
      <c r="R26" s="33"/>
      <c r="S26" s="33"/>
      <c r="T26" s="33"/>
      <c r="U26" s="33"/>
      <c r="V26" s="33"/>
      <c r="W26" s="33"/>
      <c r="X26" s="32"/>
      <c r="Y26" s="33"/>
      <c r="Z26" s="33"/>
      <c r="AA26" s="33"/>
      <c r="AB26" s="33"/>
      <c r="AC26" s="33"/>
      <c r="AD26" s="33"/>
      <c r="AE26" s="33"/>
      <c r="AF26" s="33"/>
      <c r="AG26" s="33"/>
      <c r="AH26" s="33"/>
      <c r="AI26" s="33"/>
      <c r="AJ26" s="33"/>
      <c r="AK26" s="33"/>
      <c r="AL26" s="33"/>
      <c r="AM26" s="33"/>
      <c r="AN26" s="33"/>
      <c r="AO26" s="33"/>
      <c r="AP26" s="33"/>
      <c r="AQ26" s="33"/>
      <c r="AR26" s="33"/>
      <c r="AS26" s="33"/>
      <c r="AT26" s="33"/>
      <c r="AU26" s="32"/>
      <c r="AV26" s="32"/>
      <c r="AW26" s="33"/>
      <c r="AX26" s="33"/>
      <c r="AY26" s="33"/>
      <c r="AZ26" s="33"/>
      <c r="BA26" s="33"/>
      <c r="BB26" s="33"/>
      <c r="BC26" s="33"/>
      <c r="BD26" s="33"/>
      <c r="BE26" s="33"/>
      <c r="BF26" s="33"/>
      <c r="BG26" s="33"/>
      <c r="BH26" s="33"/>
      <c r="BI26" s="33"/>
      <c r="BJ26" s="33"/>
      <c r="BK26" s="33"/>
      <c r="BL26" s="33"/>
      <c r="BM26" s="33"/>
      <c r="BN26" s="33"/>
      <c r="BO26" s="33"/>
      <c r="BP26" s="33"/>
      <c r="BQ26" s="33"/>
      <c r="BR26" s="33"/>
      <c r="BS26" s="32"/>
      <c r="BT26" s="33"/>
      <c r="BU26" s="34"/>
      <c r="BV26" s="34"/>
      <c r="BW26" s="34"/>
      <c r="BX26" s="34"/>
      <c r="BY26" s="34"/>
      <c r="BZ26" s="34"/>
      <c r="CA26" s="34"/>
      <c r="CB26" s="34"/>
      <c r="CC26" s="34"/>
      <c r="CD26" s="34"/>
      <c r="CE26" s="34"/>
      <c r="CF26" s="34"/>
      <c r="CG26" s="34"/>
      <c r="CH26" s="34"/>
      <c r="CI26" s="34"/>
      <c r="CJ26" s="34"/>
      <c r="CK26" s="34"/>
      <c r="CL26" s="34"/>
      <c r="CM26" s="34"/>
      <c r="CN26" s="34"/>
      <c r="CO26" s="34"/>
    </row>
    <row r="27" spans="1:95">
      <c r="A27" s="3"/>
      <c r="B27" s="33"/>
      <c r="C27" s="33"/>
      <c r="D27" s="33"/>
      <c r="E27" s="33"/>
      <c r="F27" s="33"/>
      <c r="G27" s="33"/>
      <c r="H27" s="33"/>
      <c r="I27" s="33"/>
      <c r="J27" s="33"/>
      <c r="K27" s="33"/>
      <c r="L27" s="33"/>
      <c r="M27" s="33"/>
      <c r="N27" s="33"/>
      <c r="O27" s="33"/>
      <c r="P27" s="33"/>
      <c r="Q27" s="33"/>
      <c r="R27" s="33"/>
      <c r="S27" s="33"/>
      <c r="T27" s="33"/>
      <c r="U27" s="33"/>
      <c r="V27" s="33"/>
      <c r="W27" s="33"/>
      <c r="X27" s="32"/>
      <c r="Y27" s="33"/>
      <c r="Z27" s="33"/>
      <c r="AA27" s="33"/>
      <c r="AB27" s="33"/>
      <c r="AC27" s="33"/>
      <c r="AD27" s="33"/>
      <c r="AE27" s="33"/>
      <c r="AF27" s="33"/>
      <c r="AG27" s="33"/>
      <c r="AH27" s="33"/>
      <c r="AI27" s="33"/>
      <c r="AJ27" s="33"/>
      <c r="AK27" s="33"/>
      <c r="AL27" s="33"/>
      <c r="AM27" s="33"/>
      <c r="AN27" s="33"/>
      <c r="AO27" s="33"/>
      <c r="AP27" s="33"/>
      <c r="AQ27" s="33"/>
      <c r="AR27" s="33"/>
      <c r="AS27" s="33"/>
      <c r="AT27" s="33"/>
      <c r="AU27" s="32"/>
      <c r="AV27" s="32"/>
      <c r="AW27" s="33"/>
      <c r="AX27" s="33"/>
      <c r="AY27" s="33"/>
      <c r="AZ27" s="33"/>
      <c r="BA27" s="33"/>
      <c r="BB27" s="33"/>
      <c r="BC27" s="33"/>
      <c r="BD27" s="33"/>
      <c r="BE27" s="33"/>
      <c r="BF27" s="33"/>
      <c r="BG27" s="33"/>
      <c r="BH27" s="33"/>
      <c r="BI27" s="33"/>
      <c r="BJ27" s="33"/>
      <c r="BK27" s="33"/>
      <c r="BL27" s="33"/>
      <c r="BM27" s="33"/>
      <c r="BN27" s="33"/>
      <c r="BO27" s="33"/>
      <c r="BP27" s="33"/>
      <c r="BQ27" s="33"/>
      <c r="BR27" s="33"/>
      <c r="BS27" s="32"/>
      <c r="BT27" s="33"/>
      <c r="BU27" s="34"/>
      <c r="BV27" s="34"/>
      <c r="BW27" s="34"/>
      <c r="BX27" s="34"/>
      <c r="BY27" s="34"/>
      <c r="BZ27" s="34"/>
      <c r="CA27" s="34"/>
      <c r="CB27" s="34"/>
      <c r="CC27" s="34"/>
      <c r="CD27" s="34"/>
      <c r="CE27" s="34"/>
      <c r="CF27" s="34"/>
      <c r="CG27" s="34"/>
      <c r="CH27" s="34"/>
      <c r="CI27" s="34"/>
      <c r="CJ27" s="34"/>
      <c r="CK27" s="34"/>
      <c r="CL27" s="34"/>
      <c r="CM27" s="34"/>
      <c r="CN27" s="34"/>
      <c r="CO27" s="34"/>
    </row>
    <row r="28" spans="1:95">
      <c r="A28" s="3" t="s">
        <v>0</v>
      </c>
    </row>
  </sheetData>
  <mergeCells count="3">
    <mergeCell ref="A1:N1"/>
    <mergeCell ref="D3:V3"/>
    <mergeCell ref="D15:V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Q37"/>
  <sheetViews>
    <sheetView workbookViewId="0">
      <selection activeCell="A2" sqref="A2"/>
    </sheetView>
  </sheetViews>
  <sheetFormatPr defaultColWidth="8.7109375" defaultRowHeight="15"/>
  <cols>
    <col min="1" max="1" width="21.140625" style="1" bestFit="1" customWidth="1"/>
    <col min="2" max="2" width="24.7109375" style="1" bestFit="1" customWidth="1"/>
    <col min="3" max="16384" width="8.7109375" style="1"/>
  </cols>
  <sheetData>
    <row r="1" spans="1:95" ht="57" customHeight="1">
      <c r="A1" s="84" t="s">
        <v>106</v>
      </c>
      <c r="B1" s="84"/>
      <c r="C1" s="84"/>
      <c r="D1" s="84"/>
      <c r="E1" s="84"/>
      <c r="F1" s="84"/>
      <c r="G1" s="84"/>
      <c r="H1" s="84"/>
      <c r="I1" s="65"/>
      <c r="J1" s="65"/>
      <c r="K1" s="65"/>
      <c r="L1" s="65"/>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8"/>
      <c r="K2" s="38"/>
      <c r="L2" s="38"/>
      <c r="M2" s="35"/>
      <c r="N2" s="36"/>
      <c r="O2" s="36"/>
      <c r="P2" s="36"/>
      <c r="Q2" s="36"/>
      <c r="R2" s="36"/>
      <c r="S2" s="36"/>
      <c r="T2" s="36"/>
      <c r="U2" s="36"/>
      <c r="V2" s="24"/>
      <c r="W2" s="24"/>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24"/>
      <c r="BU2" s="37"/>
      <c r="BV2" s="37"/>
      <c r="BW2" s="37"/>
      <c r="BX2" s="37"/>
      <c r="BY2" s="37"/>
      <c r="BZ2" s="37"/>
      <c r="CA2" s="37"/>
      <c r="CB2" s="37"/>
      <c r="CC2" s="37"/>
      <c r="CD2" s="37"/>
      <c r="CE2" s="37"/>
      <c r="CF2" s="37"/>
      <c r="CG2" s="37"/>
      <c r="CH2" s="37"/>
      <c r="CI2" s="37"/>
      <c r="CJ2" s="37"/>
      <c r="CK2" s="37"/>
      <c r="CL2" s="37"/>
      <c r="CM2" s="37"/>
      <c r="CN2" s="37"/>
      <c r="CO2" s="37"/>
      <c r="CP2" s="37"/>
      <c r="CQ2" s="37"/>
    </row>
    <row r="3" spans="1:95">
      <c r="A3" s="44" t="s">
        <v>84</v>
      </c>
      <c r="B3" s="44" t="str">
        <f>INDEX('Data - MYE - Urban-Rural'!A5:A14,'Data - Selected urban-rural'!B18,0)</f>
        <v>Large Urban Areas</v>
      </c>
    </row>
    <row r="4" spans="1:95">
      <c r="A4" s="6"/>
      <c r="B4" s="45"/>
      <c r="C4" s="46" t="s">
        <v>56</v>
      </c>
      <c r="D4" s="17" t="s">
        <v>57</v>
      </c>
      <c r="E4" s="17" t="s">
        <v>58</v>
      </c>
      <c r="F4" s="17" t="s">
        <v>59</v>
      </c>
      <c r="G4" s="17" t="s">
        <v>60</v>
      </c>
      <c r="H4" s="17" t="s">
        <v>61</v>
      </c>
      <c r="I4" s="17" t="s">
        <v>62</v>
      </c>
      <c r="J4" s="47" t="s">
        <v>63</v>
      </c>
      <c r="K4" s="17" t="s">
        <v>64</v>
      </c>
      <c r="L4" s="17" t="s">
        <v>65</v>
      </c>
      <c r="M4" s="17" t="s">
        <v>66</v>
      </c>
      <c r="N4" s="17" t="s">
        <v>67</v>
      </c>
      <c r="O4" s="17" t="s">
        <v>68</v>
      </c>
      <c r="P4" s="17" t="s">
        <v>69</v>
      </c>
      <c r="Q4" s="17" t="s">
        <v>70</v>
      </c>
      <c r="R4" s="17" t="s">
        <v>71</v>
      </c>
      <c r="S4" s="17" t="s">
        <v>72</v>
      </c>
      <c r="T4" s="17" t="s">
        <v>73</v>
      </c>
      <c r="U4" s="17" t="s">
        <v>74</v>
      </c>
    </row>
    <row r="5" spans="1:95">
      <c r="A5" s="81" t="s">
        <v>76</v>
      </c>
      <c r="B5" s="48" t="s">
        <v>95</v>
      </c>
      <c r="C5" s="69">
        <f>VLOOKUP($B$3,'Data - MYE - Urban-Rural'!$A$5:$V$12,C$18,FALSE)</f>
        <v>52497</v>
      </c>
      <c r="D5" s="33">
        <f>VLOOKUP($B$3,'Data - MYE - Urban-Rural'!$A$5:$V$12,D$18,FALSE)</f>
        <v>49652</v>
      </c>
      <c r="E5" s="33">
        <f>VLOOKUP($B$3,'Data - MYE - Urban-Rural'!$A$5:$V$12,E$18,FALSE)</f>
        <v>43567</v>
      </c>
      <c r="F5" s="33">
        <f>VLOOKUP($B$3,'Data - MYE - Urban-Rural'!$A$5:$V$12,F$18,FALSE)</f>
        <v>50632</v>
      </c>
      <c r="G5" s="33">
        <f>VLOOKUP($B$3,'Data - MYE - Urban-Rural'!$A$5:$V$12,G$18,FALSE)</f>
        <v>77079</v>
      </c>
      <c r="H5" s="33">
        <f>VLOOKUP($B$3,'Data - MYE - Urban-Rural'!$A$5:$V$12,H$18,FALSE)</f>
        <v>89311</v>
      </c>
      <c r="I5" s="33">
        <f>VLOOKUP($B$3,'Data - MYE - Urban-Rural'!$A$5:$V$12,I$18,FALSE)</f>
        <v>76749</v>
      </c>
      <c r="J5" s="33">
        <f>VLOOKUP($B$3,'Data - MYE - Urban-Rural'!$A$5:$V$12,J$18,FALSE)</f>
        <v>64197</v>
      </c>
      <c r="K5" s="33">
        <f>VLOOKUP($B$3,'Data - MYE - Urban-Rural'!$A$5:$V$12,K$18,FALSE)</f>
        <v>57945</v>
      </c>
      <c r="L5" s="33">
        <f>VLOOKUP($B$3,'Data - MYE - Urban-Rural'!$A$5:$V$12,L$18,FALSE)</f>
        <v>61572</v>
      </c>
      <c r="M5" s="33">
        <f>VLOOKUP($B$3,'Data - MYE - Urban-Rural'!$A$5:$V$12,M$18,FALSE)</f>
        <v>62630</v>
      </c>
      <c r="N5" s="33">
        <f>VLOOKUP($B$3,'Data - MYE - Urban-Rural'!$A$5:$V$12,N$18,FALSE)</f>
        <v>56932</v>
      </c>
      <c r="O5" s="33">
        <f>VLOOKUP($B$3,'Data - MYE - Urban-Rural'!$A$5:$V$12,O$18,FALSE)</f>
        <v>47662</v>
      </c>
      <c r="P5" s="33">
        <f>VLOOKUP($B$3,'Data - MYE - Urban-Rural'!$A$5:$V$12,P$18,FALSE)</f>
        <v>43499</v>
      </c>
      <c r="Q5" s="33">
        <f>VLOOKUP($B$3,'Data - MYE - Urban-Rural'!$A$5:$V$12,Q$18,FALSE)</f>
        <v>30670</v>
      </c>
      <c r="R5" s="33">
        <f>VLOOKUP($B$3,'Data - MYE - Urban-Rural'!$A$5:$V$12,R$18,FALSE)</f>
        <v>23508</v>
      </c>
      <c r="S5" s="33">
        <f>VLOOKUP($B$3,'Data - MYE - Urban-Rural'!$A$5:$V$12,S$18,FALSE)</f>
        <v>17023</v>
      </c>
      <c r="T5" s="33">
        <f>VLOOKUP($B$3,'Data - MYE - Urban-Rural'!$A$5:$V$12,T$18,FALSE)</f>
        <v>8705</v>
      </c>
      <c r="U5" s="33">
        <f>VLOOKUP($B$3,'Data - MYE - Urban-Rural'!$A$5:$V$12,U$18,FALSE)</f>
        <v>3852</v>
      </c>
    </row>
    <row r="6" spans="1:95">
      <c r="A6" s="82"/>
      <c r="B6" s="50" t="s">
        <v>102</v>
      </c>
      <c r="C6" s="70">
        <f>VLOOKUP($B$3,'Data - ABPE - Urban-Rural'!$A$5:$V$12,C$18,FALSE)</f>
        <v>51624</v>
      </c>
      <c r="D6" s="71">
        <f>VLOOKUP($B$3,'Data - ABPE - Urban-Rural'!$A$5:$V$12,D$18,FALSE)</f>
        <v>50114</v>
      </c>
      <c r="E6" s="71">
        <f>VLOOKUP($B$3,'Data - ABPE - Urban-Rural'!$A$5:$V$12,E$18,FALSE)</f>
        <v>44312</v>
      </c>
      <c r="F6" s="71">
        <f>VLOOKUP($B$3,'Data - ABPE - Urban-Rural'!$A$5:$V$12,F$18,FALSE)</f>
        <v>49563</v>
      </c>
      <c r="G6" s="71">
        <f>VLOOKUP($B$3,'Data - ABPE - Urban-Rural'!$A$5:$V$12,G$18,FALSE)</f>
        <v>72602</v>
      </c>
      <c r="H6" s="71">
        <f>VLOOKUP($B$3,'Data - ABPE - Urban-Rural'!$A$5:$V$12,H$18,FALSE)</f>
        <v>80032</v>
      </c>
      <c r="I6" s="71">
        <f>VLOOKUP($B$3,'Data - ABPE - Urban-Rural'!$A$5:$V$12,I$18,FALSE)</f>
        <v>77281</v>
      </c>
      <c r="J6" s="71">
        <f>VLOOKUP($B$3,'Data - ABPE - Urban-Rural'!$A$5:$V$12,J$18,FALSE)</f>
        <v>68221</v>
      </c>
      <c r="K6" s="71">
        <f>VLOOKUP($B$3,'Data - ABPE - Urban-Rural'!$A$5:$V$12,K$18,FALSE)</f>
        <v>61483</v>
      </c>
      <c r="L6" s="71">
        <f>VLOOKUP($B$3,'Data - ABPE - Urban-Rural'!$A$5:$V$12,L$18,FALSE)</f>
        <v>65664</v>
      </c>
      <c r="M6" s="71">
        <f>VLOOKUP($B$3,'Data - ABPE - Urban-Rural'!$A$5:$V$12,M$18,FALSE)</f>
        <v>69584</v>
      </c>
      <c r="N6" s="71">
        <f>VLOOKUP($B$3,'Data - ABPE - Urban-Rural'!$A$5:$V$12,N$18,FALSE)</f>
        <v>61845</v>
      </c>
      <c r="O6" s="71">
        <f>VLOOKUP($B$3,'Data - ABPE - Urban-Rural'!$A$5:$V$12,O$18,FALSE)</f>
        <v>49753</v>
      </c>
      <c r="P6" s="71">
        <f>VLOOKUP($B$3,'Data - ABPE - Urban-Rural'!$A$5:$V$12,P$18,FALSE)</f>
        <v>43781</v>
      </c>
      <c r="Q6" s="71">
        <f>VLOOKUP($B$3,'Data - ABPE - Urban-Rural'!$A$5:$V$12,Q$18,FALSE)</f>
        <v>30337</v>
      </c>
      <c r="R6" s="71">
        <f>VLOOKUP($B$3,'Data - ABPE - Urban-Rural'!$A$5:$V$12,R$18,FALSE)</f>
        <v>23072</v>
      </c>
      <c r="S6" s="71">
        <f>VLOOKUP($B$3,'Data - ABPE - Urban-Rural'!$A$5:$V$12,S$18,FALSE)</f>
        <v>16588</v>
      </c>
      <c r="T6" s="71">
        <f>VLOOKUP($B$3,'Data - ABPE - Urban-Rural'!$A$5:$V$12,T$18,FALSE)</f>
        <v>8494</v>
      </c>
      <c r="U6" s="71">
        <f>VLOOKUP($B$3,'Data - ABPE - Urban-Rural'!$A$5:$V$12,U$18,FALSE)</f>
        <v>3472</v>
      </c>
    </row>
    <row r="7" spans="1:95">
      <c r="A7" s="83" t="s">
        <v>77</v>
      </c>
      <c r="B7" s="52" t="s">
        <v>95</v>
      </c>
      <c r="C7" s="72">
        <f>VLOOKUP($B$3,'Data - MYE - Urban-Rural'!$A$17:$V$24,C$18,FALSE)</f>
        <v>50105</v>
      </c>
      <c r="D7" s="27">
        <f>VLOOKUP($B$3,'Data - MYE - Urban-Rural'!$A$17:$V$24,D$18,FALSE)</f>
        <v>48287</v>
      </c>
      <c r="E7" s="27">
        <f>VLOOKUP($B$3,'Data - MYE - Urban-Rural'!$A$17:$V$24,E$18,FALSE)</f>
        <v>41189</v>
      </c>
      <c r="F7" s="27">
        <f>VLOOKUP($B$3,'Data - MYE - Urban-Rural'!$A$17:$V$24,F$18,FALSE)</f>
        <v>50293</v>
      </c>
      <c r="G7" s="27">
        <f>VLOOKUP($B$3,'Data - MYE - Urban-Rural'!$A$17:$V$24,G$18,FALSE)</f>
        <v>84052</v>
      </c>
      <c r="H7" s="27">
        <f>VLOOKUP($B$3,'Data - MYE - Urban-Rural'!$A$17:$V$24,H$18,FALSE)</f>
        <v>89792</v>
      </c>
      <c r="I7" s="27">
        <f>VLOOKUP($B$3,'Data - MYE - Urban-Rural'!$A$17:$V$24,I$18,FALSE)</f>
        <v>76102</v>
      </c>
      <c r="J7" s="27">
        <f>VLOOKUP($B$3,'Data - MYE - Urban-Rural'!$A$17:$V$24,J$18,FALSE)</f>
        <v>63244</v>
      </c>
      <c r="K7" s="27">
        <f>VLOOKUP($B$3,'Data - MYE - Urban-Rural'!$A$17:$V$24,K$18,FALSE)</f>
        <v>58014</v>
      </c>
      <c r="L7" s="27">
        <f>VLOOKUP($B$3,'Data - MYE - Urban-Rural'!$A$17:$V$24,L$18,FALSE)</f>
        <v>64659</v>
      </c>
      <c r="M7" s="27">
        <f>VLOOKUP($B$3,'Data - MYE - Urban-Rural'!$A$17:$V$24,M$18,FALSE)</f>
        <v>66990</v>
      </c>
      <c r="N7" s="27">
        <f>VLOOKUP($B$3,'Data - MYE - Urban-Rural'!$A$17:$V$24,N$18,FALSE)</f>
        <v>60724</v>
      </c>
      <c r="O7" s="27">
        <f>VLOOKUP($B$3,'Data - MYE - Urban-Rural'!$A$17:$V$24,O$18,FALSE)</f>
        <v>49648</v>
      </c>
      <c r="P7" s="27">
        <f>VLOOKUP($B$3,'Data - MYE - Urban-Rural'!$A$17:$V$24,P$18,FALSE)</f>
        <v>47399</v>
      </c>
      <c r="Q7" s="27">
        <f>VLOOKUP($B$3,'Data - MYE - Urban-Rural'!$A$17:$V$24,Q$18,FALSE)</f>
        <v>36161</v>
      </c>
      <c r="R7" s="27">
        <f>VLOOKUP($B$3,'Data - MYE - Urban-Rural'!$A$17:$V$24,R$18,FALSE)</f>
        <v>32353</v>
      </c>
      <c r="S7" s="27">
        <f>VLOOKUP($B$3,'Data - MYE - Urban-Rural'!$A$17:$V$24,S$18,FALSE)</f>
        <v>26565</v>
      </c>
      <c r="T7" s="27">
        <f>VLOOKUP($B$3,'Data - MYE - Urban-Rural'!$A$17:$V$24,T$18,FALSE)</f>
        <v>17230</v>
      </c>
      <c r="U7" s="27">
        <f>VLOOKUP($B$3,'Data - MYE - Urban-Rural'!$A$17:$V$24,U$18,FALSE)</f>
        <v>9955</v>
      </c>
    </row>
    <row r="8" spans="1:95">
      <c r="A8" s="82"/>
      <c r="B8" s="50" t="s">
        <v>102</v>
      </c>
      <c r="C8" s="70">
        <f>VLOOKUP($B$3,'Data - ABPE - Urban-Rural'!$A$17:$V$24,C$18,FALSE)</f>
        <v>49080</v>
      </c>
      <c r="D8" s="71">
        <f>VLOOKUP($B$3,'Data - ABPE - Urban-Rural'!$A$17:$V$24,D$18,FALSE)</f>
        <v>48564</v>
      </c>
      <c r="E8" s="71">
        <f>VLOOKUP($B$3,'Data - ABPE - Urban-Rural'!$A$17:$V$24,E$18,FALSE)</f>
        <v>42097</v>
      </c>
      <c r="F8" s="71">
        <f>VLOOKUP($B$3,'Data - ABPE - Urban-Rural'!$A$17:$V$24,F$18,FALSE)</f>
        <v>49819</v>
      </c>
      <c r="G8" s="71">
        <f>VLOOKUP($B$3,'Data - ABPE - Urban-Rural'!$A$17:$V$24,G$18,FALSE)</f>
        <v>84182</v>
      </c>
      <c r="H8" s="71">
        <f>VLOOKUP($B$3,'Data - ABPE - Urban-Rural'!$A$17:$V$24,H$18,FALSE)</f>
        <v>85290</v>
      </c>
      <c r="I8" s="71">
        <f>VLOOKUP($B$3,'Data - ABPE - Urban-Rural'!$A$17:$V$24,I$18,FALSE)</f>
        <v>77188</v>
      </c>
      <c r="J8" s="71">
        <f>VLOOKUP($B$3,'Data - ABPE - Urban-Rural'!$A$17:$V$24,J$18,FALSE)</f>
        <v>64615</v>
      </c>
      <c r="K8" s="71">
        <f>VLOOKUP($B$3,'Data - ABPE - Urban-Rural'!$A$17:$V$24,K$18,FALSE)</f>
        <v>58396</v>
      </c>
      <c r="L8" s="71">
        <f>VLOOKUP($B$3,'Data - ABPE - Urban-Rural'!$A$17:$V$24,L$18,FALSE)</f>
        <v>64708</v>
      </c>
      <c r="M8" s="71">
        <f>VLOOKUP($B$3,'Data - ABPE - Urban-Rural'!$A$17:$V$24,M$18,FALSE)</f>
        <v>68237</v>
      </c>
      <c r="N8" s="71">
        <f>VLOOKUP($B$3,'Data - ABPE - Urban-Rural'!$A$17:$V$24,N$18,FALSE)</f>
        <v>61479</v>
      </c>
      <c r="O8" s="71">
        <f>VLOOKUP($B$3,'Data - ABPE - Urban-Rural'!$A$17:$V$24,O$18,FALSE)</f>
        <v>49942</v>
      </c>
      <c r="P8" s="71">
        <f>VLOOKUP($B$3,'Data - ABPE - Urban-Rural'!$A$17:$V$24,P$18,FALSE)</f>
        <v>46694</v>
      </c>
      <c r="Q8" s="71">
        <f>VLOOKUP($B$3,'Data - ABPE - Urban-Rural'!$A$17:$V$24,Q$18,FALSE)</f>
        <v>35304</v>
      </c>
      <c r="R8" s="71">
        <f>VLOOKUP($B$3,'Data - ABPE - Urban-Rural'!$A$17:$V$24,R$18,FALSE)</f>
        <v>31331</v>
      </c>
      <c r="S8" s="71">
        <f>VLOOKUP($B$3,'Data - ABPE - Urban-Rural'!$A$17:$V$24,S$18,FALSE)</f>
        <v>25631</v>
      </c>
      <c r="T8" s="71">
        <f>VLOOKUP($B$3,'Data - ABPE - Urban-Rural'!$A$17:$V$24,T$18,FALSE)</f>
        <v>16570</v>
      </c>
      <c r="U8" s="71">
        <f>VLOOKUP($B$3,'Data - ABPE - Urban-Rural'!$A$17:$V$24,U$18,FALSE)</f>
        <v>9358</v>
      </c>
    </row>
    <row r="9" spans="1:95">
      <c r="A9" s="21"/>
      <c r="B9" s="22"/>
      <c r="C9" s="5"/>
      <c r="D9" s="5"/>
      <c r="E9" s="5"/>
      <c r="F9" s="5"/>
      <c r="G9" s="5"/>
      <c r="H9" s="5"/>
      <c r="I9" s="5"/>
      <c r="J9" s="5"/>
      <c r="K9" s="5"/>
      <c r="L9" s="5"/>
      <c r="M9" s="5"/>
      <c r="N9" s="5"/>
      <c r="O9" s="5"/>
      <c r="P9" s="5"/>
      <c r="Q9" s="5"/>
      <c r="R9" s="5"/>
      <c r="S9" s="5"/>
      <c r="T9" s="5"/>
      <c r="U9" s="5"/>
    </row>
    <row r="10" spans="1:95">
      <c r="A10" s="21"/>
      <c r="B10" s="22"/>
      <c r="C10" s="46" t="s">
        <v>56</v>
      </c>
      <c r="D10" s="17" t="s">
        <v>57</v>
      </c>
      <c r="E10" s="17" t="s">
        <v>58</v>
      </c>
      <c r="F10" s="17" t="s">
        <v>59</v>
      </c>
      <c r="G10" s="17" t="s">
        <v>60</v>
      </c>
      <c r="H10" s="17" t="s">
        <v>61</v>
      </c>
      <c r="I10" s="17" t="s">
        <v>62</v>
      </c>
      <c r="J10" s="47" t="s">
        <v>63</v>
      </c>
      <c r="K10" s="17" t="s">
        <v>64</v>
      </c>
      <c r="L10" s="17" t="s">
        <v>65</v>
      </c>
      <c r="M10" s="17" t="s">
        <v>66</v>
      </c>
      <c r="N10" s="17" t="s">
        <v>67</v>
      </c>
      <c r="O10" s="17" t="s">
        <v>68</v>
      </c>
      <c r="P10" s="17" t="s">
        <v>69</v>
      </c>
      <c r="Q10" s="17" t="s">
        <v>70</v>
      </c>
      <c r="R10" s="17" t="s">
        <v>71</v>
      </c>
      <c r="S10" s="17" t="s">
        <v>72</v>
      </c>
      <c r="T10" s="17" t="s">
        <v>73</v>
      </c>
      <c r="U10" s="17" t="s">
        <v>74</v>
      </c>
    </row>
    <row r="11" spans="1:95">
      <c r="A11" s="55" t="s">
        <v>3</v>
      </c>
      <c r="B11" s="56" t="s">
        <v>76</v>
      </c>
      <c r="C11" s="57">
        <f>C6-C5</f>
        <v>-873</v>
      </c>
      <c r="D11" s="58">
        <f t="shared" ref="D11:U11" si="0">D6-D5</f>
        <v>462</v>
      </c>
      <c r="E11" s="58">
        <f t="shared" si="0"/>
        <v>745</v>
      </c>
      <c r="F11" s="58">
        <f t="shared" si="0"/>
        <v>-1069</v>
      </c>
      <c r="G11" s="58">
        <f t="shared" si="0"/>
        <v>-4477</v>
      </c>
      <c r="H11" s="58">
        <f t="shared" si="0"/>
        <v>-9279</v>
      </c>
      <c r="I11" s="58">
        <f t="shared" si="0"/>
        <v>532</v>
      </c>
      <c r="J11" s="58">
        <f t="shared" si="0"/>
        <v>4024</v>
      </c>
      <c r="K11" s="58">
        <f t="shared" si="0"/>
        <v>3538</v>
      </c>
      <c r="L11" s="58">
        <f t="shared" si="0"/>
        <v>4092</v>
      </c>
      <c r="M11" s="58">
        <f t="shared" si="0"/>
        <v>6954</v>
      </c>
      <c r="N11" s="58">
        <f t="shared" si="0"/>
        <v>4913</v>
      </c>
      <c r="O11" s="58">
        <f t="shared" si="0"/>
        <v>2091</v>
      </c>
      <c r="P11" s="58">
        <f t="shared" si="0"/>
        <v>282</v>
      </c>
      <c r="Q11" s="58">
        <f t="shared" si="0"/>
        <v>-333</v>
      </c>
      <c r="R11" s="58">
        <f t="shared" si="0"/>
        <v>-436</v>
      </c>
      <c r="S11" s="58">
        <f t="shared" si="0"/>
        <v>-435</v>
      </c>
      <c r="T11" s="58">
        <f t="shared" si="0"/>
        <v>-211</v>
      </c>
      <c r="U11" s="59">
        <f t="shared" si="0"/>
        <v>-380</v>
      </c>
    </row>
    <row r="12" spans="1:95">
      <c r="A12" s="60"/>
      <c r="B12" s="61" t="s">
        <v>77</v>
      </c>
      <c r="C12" s="57">
        <f>C8-C7</f>
        <v>-1025</v>
      </c>
      <c r="D12" s="58">
        <f t="shared" ref="D12:U12" si="1">D8-D7</f>
        <v>277</v>
      </c>
      <c r="E12" s="58">
        <f t="shared" si="1"/>
        <v>908</v>
      </c>
      <c r="F12" s="58">
        <f t="shared" si="1"/>
        <v>-474</v>
      </c>
      <c r="G12" s="58">
        <f t="shared" si="1"/>
        <v>130</v>
      </c>
      <c r="H12" s="58">
        <f t="shared" si="1"/>
        <v>-4502</v>
      </c>
      <c r="I12" s="58">
        <f t="shared" si="1"/>
        <v>1086</v>
      </c>
      <c r="J12" s="58">
        <f t="shared" si="1"/>
        <v>1371</v>
      </c>
      <c r="K12" s="58">
        <f t="shared" si="1"/>
        <v>382</v>
      </c>
      <c r="L12" s="58">
        <f t="shared" si="1"/>
        <v>49</v>
      </c>
      <c r="M12" s="58">
        <f t="shared" si="1"/>
        <v>1247</v>
      </c>
      <c r="N12" s="58">
        <f t="shared" si="1"/>
        <v>755</v>
      </c>
      <c r="O12" s="58">
        <f t="shared" si="1"/>
        <v>294</v>
      </c>
      <c r="P12" s="58">
        <f t="shared" si="1"/>
        <v>-705</v>
      </c>
      <c r="Q12" s="58">
        <f t="shared" si="1"/>
        <v>-857</v>
      </c>
      <c r="R12" s="58">
        <f t="shared" si="1"/>
        <v>-1022</v>
      </c>
      <c r="S12" s="58">
        <f t="shared" si="1"/>
        <v>-934</v>
      </c>
      <c r="T12" s="58">
        <f t="shared" si="1"/>
        <v>-660</v>
      </c>
      <c r="U12" s="59">
        <f t="shared" si="1"/>
        <v>-597</v>
      </c>
    </row>
    <row r="13" spans="1:95">
      <c r="B13" s="22"/>
    </row>
    <row r="14" spans="1:95">
      <c r="A14" s="21"/>
      <c r="B14" s="22"/>
      <c r="C14" s="46" t="s">
        <v>56</v>
      </c>
      <c r="D14" s="17" t="s">
        <v>57</v>
      </c>
      <c r="E14" s="17" t="s">
        <v>58</v>
      </c>
      <c r="F14" s="17" t="s">
        <v>59</v>
      </c>
      <c r="G14" s="17" t="s">
        <v>60</v>
      </c>
      <c r="H14" s="17" t="s">
        <v>61</v>
      </c>
      <c r="I14" s="17" t="s">
        <v>62</v>
      </c>
      <c r="J14" s="47" t="s">
        <v>63</v>
      </c>
      <c r="K14" s="17" t="s">
        <v>64</v>
      </c>
      <c r="L14" s="17" t="s">
        <v>65</v>
      </c>
      <c r="M14" s="17" t="s">
        <v>66</v>
      </c>
      <c r="N14" s="17" t="s">
        <v>67</v>
      </c>
      <c r="O14" s="17" t="s">
        <v>68</v>
      </c>
      <c r="P14" s="17" t="s">
        <v>69</v>
      </c>
      <c r="Q14" s="17" t="s">
        <v>70</v>
      </c>
      <c r="R14" s="17" t="s">
        <v>71</v>
      </c>
      <c r="S14" s="17" t="s">
        <v>72</v>
      </c>
      <c r="T14" s="17" t="s">
        <v>73</v>
      </c>
      <c r="U14" s="17" t="s">
        <v>74</v>
      </c>
    </row>
    <row r="15" spans="1:95">
      <c r="A15" s="55" t="s">
        <v>78</v>
      </c>
      <c r="B15" s="56" t="s">
        <v>76</v>
      </c>
      <c r="C15" s="62">
        <f>C11/C5</f>
        <v>-1.662952168695354E-2</v>
      </c>
      <c r="D15" s="63">
        <f t="shared" ref="D15:U15" si="2">D11/D5</f>
        <v>9.3047611375171192E-3</v>
      </c>
      <c r="E15" s="63">
        <f t="shared" si="2"/>
        <v>1.7100098698556245E-2</v>
      </c>
      <c r="F15" s="63">
        <f t="shared" si="2"/>
        <v>-2.1113130036340653E-2</v>
      </c>
      <c r="G15" s="63">
        <f t="shared" si="2"/>
        <v>-5.808326522139623E-2</v>
      </c>
      <c r="H15" s="63">
        <f t="shared" si="2"/>
        <v>-0.10389537682928195</v>
      </c>
      <c r="I15" s="63">
        <f t="shared" si="2"/>
        <v>6.931686406337542E-3</v>
      </c>
      <c r="J15" s="63">
        <f t="shared" si="2"/>
        <v>6.2682056793931185E-2</v>
      </c>
      <c r="K15" s="63">
        <f t="shared" si="2"/>
        <v>6.1057899732504958E-2</v>
      </c>
      <c r="L15" s="63">
        <f t="shared" si="2"/>
        <v>6.6458779964919112E-2</v>
      </c>
      <c r="M15" s="63">
        <f t="shared" si="2"/>
        <v>0.11103305125339294</v>
      </c>
      <c r="N15" s="63">
        <f t="shared" si="2"/>
        <v>8.6295931989039551E-2</v>
      </c>
      <c r="O15" s="63">
        <f t="shared" si="2"/>
        <v>4.387142797196928E-2</v>
      </c>
      <c r="P15" s="63">
        <f t="shared" si="2"/>
        <v>6.4829076530494951E-3</v>
      </c>
      <c r="Q15" s="63">
        <f t="shared" si="2"/>
        <v>-1.0857515487447017E-2</v>
      </c>
      <c r="R15" s="63">
        <f t="shared" si="2"/>
        <v>-1.854687765866939E-2</v>
      </c>
      <c r="S15" s="63">
        <f t="shared" si="2"/>
        <v>-2.5553662691652469E-2</v>
      </c>
      <c r="T15" s="63">
        <f t="shared" si="2"/>
        <v>-2.4238943136128663E-2</v>
      </c>
      <c r="U15" s="64">
        <f t="shared" si="2"/>
        <v>-9.8650051921079965E-2</v>
      </c>
    </row>
    <row r="16" spans="1:95">
      <c r="A16" s="60"/>
      <c r="B16" s="61" t="s">
        <v>77</v>
      </c>
      <c r="C16" s="62">
        <f>C12/C7</f>
        <v>-2.045704021554735E-2</v>
      </c>
      <c r="D16" s="63">
        <f t="shared" ref="D16:U16" si="3">D12/D7</f>
        <v>5.7365336425953158E-3</v>
      </c>
      <c r="E16" s="63">
        <f t="shared" si="3"/>
        <v>2.2044720677850883E-2</v>
      </c>
      <c r="F16" s="63">
        <f t="shared" si="3"/>
        <v>-9.4247708428608357E-3</v>
      </c>
      <c r="G16" s="63">
        <f t="shared" si="3"/>
        <v>1.5466615904440109E-3</v>
      </c>
      <c r="H16" s="63">
        <f t="shared" si="3"/>
        <v>-5.0138096935138987E-2</v>
      </c>
      <c r="I16" s="63">
        <f t="shared" si="3"/>
        <v>1.427032141073822E-2</v>
      </c>
      <c r="J16" s="63">
        <f t="shared" si="3"/>
        <v>2.167794573398267E-2</v>
      </c>
      <c r="K16" s="63">
        <f t="shared" si="3"/>
        <v>6.5846175061192126E-3</v>
      </c>
      <c r="L16" s="63">
        <f t="shared" si="3"/>
        <v>7.5782180361589257E-4</v>
      </c>
      <c r="M16" s="63">
        <f t="shared" si="3"/>
        <v>1.8614718614718615E-2</v>
      </c>
      <c r="N16" s="63">
        <f t="shared" si="3"/>
        <v>1.2433304788880838E-2</v>
      </c>
      <c r="O16" s="63">
        <f t="shared" si="3"/>
        <v>5.9216886883660972E-3</v>
      </c>
      <c r="P16" s="63">
        <f t="shared" si="3"/>
        <v>-1.4873731513323066E-2</v>
      </c>
      <c r="Q16" s="63">
        <f t="shared" si="3"/>
        <v>-2.369956583059097E-2</v>
      </c>
      <c r="R16" s="63">
        <f t="shared" si="3"/>
        <v>-3.1589033474484593E-2</v>
      </c>
      <c r="S16" s="63">
        <f t="shared" si="3"/>
        <v>-3.515904385469603E-2</v>
      </c>
      <c r="T16" s="63">
        <f t="shared" si="3"/>
        <v>-3.8305281485780614E-2</v>
      </c>
      <c r="U16" s="64">
        <f t="shared" si="3"/>
        <v>-5.9969864389753894E-2</v>
      </c>
    </row>
    <row r="17" spans="1:21">
      <c r="B17" s="22"/>
    </row>
    <row r="18" spans="1:21" ht="60">
      <c r="A18" s="66" t="s">
        <v>83</v>
      </c>
      <c r="B18" s="1">
        <v>1</v>
      </c>
      <c r="C18" s="1">
        <v>4</v>
      </c>
      <c r="D18" s="1">
        <v>5</v>
      </c>
      <c r="E18" s="1">
        <v>6</v>
      </c>
      <c r="F18" s="1">
        <v>7</v>
      </c>
      <c r="G18" s="1">
        <v>8</v>
      </c>
      <c r="H18" s="1">
        <v>9</v>
      </c>
      <c r="I18" s="1">
        <v>10</v>
      </c>
      <c r="J18" s="1">
        <v>11</v>
      </c>
      <c r="K18" s="1">
        <v>12</v>
      </c>
      <c r="L18" s="1">
        <v>13</v>
      </c>
      <c r="M18" s="1">
        <v>14</v>
      </c>
      <c r="N18" s="1">
        <v>15</v>
      </c>
      <c r="O18" s="1">
        <v>16</v>
      </c>
      <c r="P18" s="1">
        <v>17</v>
      </c>
      <c r="Q18" s="1">
        <v>18</v>
      </c>
      <c r="R18" s="1">
        <v>19</v>
      </c>
      <c r="S18" s="1">
        <v>20</v>
      </c>
      <c r="T18" s="1">
        <v>21</v>
      </c>
      <c r="U18" s="1">
        <v>22</v>
      </c>
    </row>
    <row r="19" spans="1:21" hidden="1">
      <c r="A19" s="1" t="s">
        <v>88</v>
      </c>
      <c r="B19" s="1" t="str">
        <f>CONCATENATE("Difference between ABPE and MYE for ",B3," by five year age-band and sex")</f>
        <v>Difference between ABPE and MYE for Large Urban Areas by five year age-band and sex</v>
      </c>
    </row>
    <row r="20" spans="1:21" hidden="1">
      <c r="A20" s="1" t="s">
        <v>89</v>
      </c>
      <c r="B20" s="1" t="str">
        <f>CONCATENATE("Percentage difference between ABPE and MYE for ",B3," by five year age-band and sex")</f>
        <v>Percentage difference between ABPE and MYE for Large Urban Areas by five year age-band and sex</v>
      </c>
      <c r="C20" s="22"/>
    </row>
    <row r="21" spans="1:21">
      <c r="A21" s="3" t="s">
        <v>93</v>
      </c>
      <c r="B21" s="22"/>
    </row>
    <row r="22" spans="1:21">
      <c r="A22" s="3"/>
      <c r="B22" s="22"/>
    </row>
    <row r="23" spans="1:21">
      <c r="A23" s="3" t="s">
        <v>0</v>
      </c>
      <c r="B23" s="22"/>
    </row>
    <row r="24" spans="1:21">
      <c r="A24" s="21"/>
      <c r="B24" s="22"/>
    </row>
    <row r="25" spans="1:21">
      <c r="A25" s="21"/>
      <c r="B25" s="22"/>
    </row>
    <row r="26" spans="1:21">
      <c r="A26" s="21"/>
      <c r="B26" s="22"/>
    </row>
    <row r="27" spans="1:21">
      <c r="A27" s="21"/>
      <c r="B27" s="22"/>
    </row>
    <row r="28" spans="1:21">
      <c r="A28" s="21"/>
      <c r="B28" s="22"/>
    </row>
    <row r="29" spans="1:21">
      <c r="A29" s="21"/>
      <c r="B29" s="22"/>
    </row>
    <row r="30" spans="1:21">
      <c r="A30" s="21"/>
      <c r="B30" s="22"/>
    </row>
    <row r="31" spans="1:21">
      <c r="A31" s="21"/>
      <c r="B31" s="22"/>
    </row>
    <row r="32" spans="1:21">
      <c r="A32" s="21"/>
      <c r="B32" s="22"/>
    </row>
    <row r="33" spans="1:2">
      <c r="A33" s="21"/>
      <c r="B33" s="22"/>
    </row>
    <row r="34" spans="1:2">
      <c r="A34" s="21"/>
      <c r="B34" s="22"/>
    </row>
    <row r="35" spans="1:2">
      <c r="A35" s="21"/>
      <c r="B35" s="22"/>
    </row>
    <row r="36" spans="1:2">
      <c r="A36" s="21"/>
      <c r="B36" s="22"/>
    </row>
    <row r="37" spans="1:2">
      <c r="A37" s="21"/>
      <c r="B37" s="22"/>
    </row>
  </sheetData>
  <mergeCells count="3">
    <mergeCell ref="A5:A6"/>
    <mergeCell ref="A7:A8"/>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Q32"/>
  <sheetViews>
    <sheetView workbookViewId="0">
      <selection activeCell="A2" sqref="A2"/>
    </sheetView>
  </sheetViews>
  <sheetFormatPr defaultColWidth="8.7109375" defaultRowHeight="15"/>
  <cols>
    <col min="1" max="1" width="22.85546875" style="1" customWidth="1"/>
    <col min="2" max="16384" width="8.7109375" style="1"/>
  </cols>
  <sheetData>
    <row r="1" spans="1:95" ht="18.75">
      <c r="A1" s="79" t="s">
        <v>107</v>
      </c>
      <c r="B1" s="79"/>
      <c r="C1" s="79"/>
      <c r="D1" s="79"/>
      <c r="E1" s="79"/>
      <c r="F1" s="79"/>
      <c r="G1" s="79"/>
      <c r="H1" s="79"/>
      <c r="I1" s="79"/>
      <c r="J1" s="79"/>
      <c r="K1" s="79"/>
      <c r="L1" s="79"/>
      <c r="M1" s="35"/>
      <c r="N1" s="36"/>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9"/>
      <c r="K2" s="40"/>
      <c r="L2" s="40"/>
      <c r="M2" s="41"/>
      <c r="N2" s="39"/>
      <c r="O2" s="39"/>
      <c r="P2" s="39"/>
      <c r="Q2" s="39"/>
      <c r="R2" s="39"/>
      <c r="S2" s="39"/>
      <c r="T2" s="39"/>
      <c r="U2" s="39"/>
      <c r="V2" s="42"/>
      <c r="W2" s="4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24"/>
      <c r="BU2" s="15"/>
      <c r="BV2" s="15"/>
      <c r="BW2" s="15"/>
      <c r="BX2" s="15"/>
      <c r="BY2" s="15"/>
      <c r="BZ2" s="15"/>
      <c r="CA2" s="15"/>
      <c r="CB2" s="15"/>
      <c r="CC2" s="15"/>
      <c r="CD2" s="15"/>
      <c r="CE2" s="15"/>
      <c r="CF2" s="15"/>
      <c r="CG2" s="15"/>
      <c r="CH2" s="15"/>
      <c r="CI2" s="15"/>
      <c r="CJ2" s="15"/>
      <c r="CK2" s="15"/>
      <c r="CL2" s="15"/>
      <c r="CM2" s="15"/>
      <c r="CN2" s="15"/>
      <c r="CO2" s="15"/>
      <c r="CP2" s="15"/>
      <c r="CQ2" s="15"/>
    </row>
    <row r="3" spans="1:95">
      <c r="A3" s="12" t="s">
        <v>1</v>
      </c>
      <c r="B3" s="13"/>
      <c r="C3" s="13"/>
      <c r="D3" s="80" t="s">
        <v>53</v>
      </c>
      <c r="E3" s="80"/>
      <c r="F3" s="80"/>
      <c r="G3" s="80"/>
      <c r="H3" s="80"/>
      <c r="I3" s="80"/>
      <c r="J3" s="80"/>
      <c r="K3" s="80"/>
      <c r="L3" s="80"/>
      <c r="M3" s="80"/>
      <c r="N3" s="80"/>
      <c r="O3" s="80"/>
      <c r="P3" s="80"/>
      <c r="Q3" s="80"/>
      <c r="R3" s="80"/>
      <c r="S3" s="80"/>
      <c r="T3" s="80"/>
      <c r="U3" s="80"/>
      <c r="V3" s="80"/>
      <c r="W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ht="15.75">
      <c r="A4" s="16" t="s">
        <v>96</v>
      </c>
      <c r="B4" s="17" t="s">
        <v>55</v>
      </c>
      <c r="C4" s="17"/>
      <c r="D4" s="18" t="s">
        <v>56</v>
      </c>
      <c r="E4" s="18" t="s">
        <v>57</v>
      </c>
      <c r="F4" s="18" t="s">
        <v>58</v>
      </c>
      <c r="G4" s="18" t="s">
        <v>59</v>
      </c>
      <c r="H4" s="18" t="s">
        <v>60</v>
      </c>
      <c r="I4" s="18" t="s">
        <v>61</v>
      </c>
      <c r="J4" s="18" t="s">
        <v>62</v>
      </c>
      <c r="K4" s="18" t="s">
        <v>63</v>
      </c>
      <c r="L4" s="18" t="s">
        <v>64</v>
      </c>
      <c r="M4" s="18" t="s">
        <v>65</v>
      </c>
      <c r="N4" s="18" t="s">
        <v>66</v>
      </c>
      <c r="O4" s="18" t="s">
        <v>67</v>
      </c>
      <c r="P4" s="18" t="s">
        <v>68</v>
      </c>
      <c r="Q4" s="18" t="s">
        <v>69</v>
      </c>
      <c r="R4" s="18" t="s">
        <v>70</v>
      </c>
      <c r="S4" s="18" t="s">
        <v>71</v>
      </c>
      <c r="T4" s="18" t="s">
        <v>72</v>
      </c>
      <c r="U4" s="18" t="s">
        <v>73</v>
      </c>
      <c r="V4" s="18" t="s">
        <v>74</v>
      </c>
      <c r="W4" s="1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5" ht="15.75">
      <c r="A5" s="67" t="s">
        <v>85</v>
      </c>
      <c r="B5" s="22">
        <v>276455</v>
      </c>
      <c r="C5" s="22"/>
      <c r="D5" s="23">
        <v>18250</v>
      </c>
      <c r="E5" s="23">
        <v>17785</v>
      </c>
      <c r="F5" s="23">
        <v>15231</v>
      </c>
      <c r="G5" s="23">
        <v>15906</v>
      </c>
      <c r="H5" s="23">
        <v>19115</v>
      </c>
      <c r="I5" s="23">
        <v>22552</v>
      </c>
      <c r="J5" s="23">
        <v>22436</v>
      </c>
      <c r="K5" s="23">
        <v>19490</v>
      </c>
      <c r="L5" s="23">
        <v>18336</v>
      </c>
      <c r="M5" s="23">
        <v>20564</v>
      </c>
      <c r="N5" s="23">
        <v>21388</v>
      </c>
      <c r="O5" s="23">
        <v>18286</v>
      </c>
      <c r="P5" s="23">
        <v>14101</v>
      </c>
      <c r="Q5" s="23">
        <v>11971</v>
      </c>
      <c r="R5" s="23">
        <v>8346</v>
      </c>
      <c r="S5" s="23">
        <v>6168</v>
      </c>
      <c r="T5" s="23">
        <v>3979</v>
      </c>
      <c r="U5" s="23">
        <v>1887</v>
      </c>
      <c r="V5" s="23">
        <v>664</v>
      </c>
      <c r="W5" s="22"/>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24"/>
      <c r="BU5" s="15"/>
      <c r="BV5" s="15"/>
      <c r="BW5" s="15"/>
      <c r="BX5" s="15"/>
      <c r="BY5" s="15"/>
      <c r="BZ5" s="15"/>
      <c r="CA5" s="15"/>
      <c r="CB5" s="15"/>
      <c r="CC5" s="15"/>
      <c r="CD5" s="15"/>
      <c r="CE5" s="15"/>
      <c r="CF5" s="15"/>
      <c r="CG5" s="15"/>
      <c r="CH5" s="15"/>
      <c r="CI5" s="15"/>
      <c r="CJ5" s="15"/>
      <c r="CK5" s="15"/>
      <c r="CL5" s="15"/>
      <c r="CM5" s="15"/>
      <c r="CN5" s="15"/>
      <c r="CO5" s="15"/>
      <c r="CP5" s="15"/>
      <c r="CQ5" s="15"/>
    </row>
    <row r="6" spans="1:95" ht="15.75">
      <c r="A6" s="67">
        <v>2</v>
      </c>
      <c r="B6" s="22">
        <v>272884</v>
      </c>
      <c r="C6" s="22"/>
      <c r="D6" s="23">
        <v>17247</v>
      </c>
      <c r="E6" s="23">
        <v>16851</v>
      </c>
      <c r="F6" s="23">
        <v>14993</v>
      </c>
      <c r="G6" s="23">
        <v>15470</v>
      </c>
      <c r="H6" s="23">
        <v>18611</v>
      </c>
      <c r="I6" s="23">
        <v>21024</v>
      </c>
      <c r="J6" s="23">
        <v>20913</v>
      </c>
      <c r="K6" s="23">
        <v>18867</v>
      </c>
      <c r="L6" s="23">
        <v>17847</v>
      </c>
      <c r="M6" s="23">
        <v>19951</v>
      </c>
      <c r="N6" s="23">
        <v>20982</v>
      </c>
      <c r="O6" s="23">
        <v>18152</v>
      </c>
      <c r="P6" s="23">
        <v>14480</v>
      </c>
      <c r="Q6" s="23">
        <v>13228</v>
      </c>
      <c r="R6" s="23">
        <v>9336</v>
      </c>
      <c r="S6" s="23">
        <v>7118</v>
      </c>
      <c r="T6" s="23">
        <v>4735</v>
      </c>
      <c r="U6" s="23">
        <v>2183</v>
      </c>
      <c r="V6" s="23">
        <v>896</v>
      </c>
      <c r="W6" s="2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24"/>
      <c r="BU6" s="15"/>
      <c r="BV6" s="15"/>
      <c r="BW6" s="15"/>
      <c r="BX6" s="15"/>
      <c r="BY6" s="15"/>
      <c r="BZ6" s="15"/>
      <c r="CA6" s="15"/>
      <c r="CB6" s="15"/>
      <c r="CC6" s="15"/>
      <c r="CD6" s="15"/>
      <c r="CE6" s="15"/>
      <c r="CF6" s="15"/>
      <c r="CG6" s="15"/>
      <c r="CH6" s="15"/>
      <c r="CI6" s="15"/>
      <c r="CJ6" s="15"/>
      <c r="CK6" s="15"/>
      <c r="CL6" s="15"/>
      <c r="CM6" s="15"/>
      <c r="CN6" s="15"/>
      <c r="CO6" s="15"/>
      <c r="CP6" s="15"/>
      <c r="CQ6" s="15"/>
    </row>
    <row r="7" spans="1:95" ht="15.75">
      <c r="A7" s="67">
        <v>3</v>
      </c>
      <c r="B7" s="22">
        <v>262469</v>
      </c>
      <c r="C7" s="22"/>
      <c r="D7" s="23">
        <v>15286</v>
      </c>
      <c r="E7" s="23">
        <v>15283</v>
      </c>
      <c r="F7" s="23">
        <v>13636</v>
      </c>
      <c r="G7" s="23">
        <v>14407</v>
      </c>
      <c r="H7" s="23">
        <v>17396</v>
      </c>
      <c r="I7" s="23">
        <v>19324</v>
      </c>
      <c r="J7" s="23">
        <v>19110</v>
      </c>
      <c r="K7" s="23">
        <v>17014</v>
      </c>
      <c r="L7" s="23">
        <v>16977</v>
      </c>
      <c r="M7" s="23">
        <v>19333</v>
      </c>
      <c r="N7" s="23">
        <v>20396</v>
      </c>
      <c r="O7" s="23">
        <v>17860</v>
      </c>
      <c r="P7" s="23">
        <v>14758</v>
      </c>
      <c r="Q7" s="23">
        <v>14148</v>
      </c>
      <c r="R7" s="23">
        <v>10485</v>
      </c>
      <c r="S7" s="23">
        <v>8130</v>
      </c>
      <c r="T7" s="23">
        <v>5327</v>
      </c>
      <c r="U7" s="23">
        <v>2607</v>
      </c>
      <c r="V7" s="23">
        <v>992</v>
      </c>
      <c r="W7" s="22"/>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24"/>
    </row>
    <row r="8" spans="1:95" ht="15.75">
      <c r="A8" s="67">
        <v>4</v>
      </c>
      <c r="B8" s="22">
        <v>258632</v>
      </c>
      <c r="C8" s="22"/>
      <c r="D8" s="23">
        <v>14154</v>
      </c>
      <c r="E8" s="23">
        <v>14392</v>
      </c>
      <c r="F8" s="23">
        <v>13093</v>
      </c>
      <c r="G8" s="23">
        <v>13792</v>
      </c>
      <c r="H8" s="23">
        <v>16887</v>
      </c>
      <c r="I8" s="23">
        <v>18646</v>
      </c>
      <c r="J8" s="23">
        <v>18809</v>
      </c>
      <c r="K8" s="23">
        <v>17151</v>
      </c>
      <c r="L8" s="23">
        <v>16634</v>
      </c>
      <c r="M8" s="23">
        <v>19120</v>
      </c>
      <c r="N8" s="23">
        <v>19955</v>
      </c>
      <c r="O8" s="23">
        <v>18196</v>
      </c>
      <c r="P8" s="23">
        <v>15355</v>
      </c>
      <c r="Q8" s="23">
        <v>14742</v>
      </c>
      <c r="R8" s="23">
        <v>10689</v>
      </c>
      <c r="S8" s="23">
        <v>7885</v>
      </c>
      <c r="T8" s="23">
        <v>5452</v>
      </c>
      <c r="U8" s="23">
        <v>2702</v>
      </c>
      <c r="V8" s="23">
        <v>978</v>
      </c>
      <c r="W8" s="22"/>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24"/>
    </row>
    <row r="9" spans="1:95" ht="15.75">
      <c r="A9" s="67">
        <v>5</v>
      </c>
      <c r="B9" s="22">
        <v>261662</v>
      </c>
      <c r="C9" s="22"/>
      <c r="D9" s="23">
        <v>13401</v>
      </c>
      <c r="E9" s="23">
        <v>14058</v>
      </c>
      <c r="F9" s="23">
        <v>13077</v>
      </c>
      <c r="G9" s="23">
        <v>14238</v>
      </c>
      <c r="H9" s="23">
        <v>17316</v>
      </c>
      <c r="I9" s="23">
        <v>17953</v>
      </c>
      <c r="J9" s="23">
        <v>17641</v>
      </c>
      <c r="K9" s="23">
        <v>16788</v>
      </c>
      <c r="L9" s="23">
        <v>16219</v>
      </c>
      <c r="M9" s="23">
        <v>19320</v>
      </c>
      <c r="N9" s="23">
        <v>20673</v>
      </c>
      <c r="O9" s="23">
        <v>18589</v>
      </c>
      <c r="P9" s="23">
        <v>16352</v>
      </c>
      <c r="Q9" s="23">
        <v>15829</v>
      </c>
      <c r="R9" s="23">
        <v>11759</v>
      </c>
      <c r="S9" s="23">
        <v>8708</v>
      </c>
      <c r="T9" s="23">
        <v>5762</v>
      </c>
      <c r="U9" s="23">
        <v>2828</v>
      </c>
      <c r="V9" s="23">
        <v>1151</v>
      </c>
      <c r="W9" s="22"/>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24"/>
    </row>
    <row r="10" spans="1:95" ht="15.75">
      <c r="A10" s="67">
        <v>6</v>
      </c>
      <c r="B10" s="22">
        <v>262913</v>
      </c>
      <c r="C10" s="22"/>
      <c r="D10" s="23">
        <v>13196</v>
      </c>
      <c r="E10" s="23">
        <v>13862</v>
      </c>
      <c r="F10" s="23">
        <v>13199</v>
      </c>
      <c r="G10" s="23">
        <v>14406</v>
      </c>
      <c r="H10" s="23">
        <v>17069</v>
      </c>
      <c r="I10" s="23">
        <v>17308</v>
      </c>
      <c r="J10" s="23">
        <v>16649</v>
      </c>
      <c r="K10" s="23">
        <v>15719</v>
      </c>
      <c r="L10" s="23">
        <v>16035</v>
      </c>
      <c r="M10" s="23">
        <v>19384</v>
      </c>
      <c r="N10" s="23">
        <v>21237</v>
      </c>
      <c r="O10" s="23">
        <v>19461</v>
      </c>
      <c r="P10" s="23">
        <v>16940</v>
      </c>
      <c r="Q10" s="23">
        <v>16897</v>
      </c>
      <c r="R10" s="23">
        <v>12204</v>
      </c>
      <c r="S10" s="23">
        <v>9107</v>
      </c>
      <c r="T10" s="23">
        <v>5962</v>
      </c>
      <c r="U10" s="23">
        <v>3017</v>
      </c>
      <c r="V10" s="23">
        <v>1261</v>
      </c>
      <c r="W10" s="2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24"/>
    </row>
    <row r="11" spans="1:95" ht="15.75">
      <c r="A11" s="67">
        <v>7</v>
      </c>
      <c r="B11" s="22">
        <v>263086</v>
      </c>
      <c r="C11" s="22"/>
      <c r="D11" s="23">
        <v>13507</v>
      </c>
      <c r="E11" s="23">
        <v>14270</v>
      </c>
      <c r="F11" s="23">
        <v>13425</v>
      </c>
      <c r="G11" s="23">
        <v>14542</v>
      </c>
      <c r="H11" s="23">
        <v>15899</v>
      </c>
      <c r="I11" s="23">
        <v>16422</v>
      </c>
      <c r="J11" s="23">
        <v>16168</v>
      </c>
      <c r="K11" s="23">
        <v>15650</v>
      </c>
      <c r="L11" s="23">
        <v>16324</v>
      </c>
      <c r="M11" s="23">
        <v>19734</v>
      </c>
      <c r="N11" s="23">
        <v>21740</v>
      </c>
      <c r="O11" s="23">
        <v>19676</v>
      </c>
      <c r="P11" s="23">
        <v>17495</v>
      </c>
      <c r="Q11" s="23">
        <v>17059</v>
      </c>
      <c r="R11" s="23">
        <v>12472</v>
      </c>
      <c r="S11" s="23">
        <v>8661</v>
      </c>
      <c r="T11" s="23">
        <v>5865</v>
      </c>
      <c r="U11" s="23">
        <v>2995</v>
      </c>
      <c r="V11" s="23">
        <v>1182</v>
      </c>
      <c r="W11" s="2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24"/>
    </row>
    <row r="12" spans="1:95" ht="15.75">
      <c r="A12" s="67">
        <v>8</v>
      </c>
      <c r="B12" s="22">
        <v>266323</v>
      </c>
      <c r="C12" s="22"/>
      <c r="D12" s="23">
        <v>13655</v>
      </c>
      <c r="E12" s="23">
        <v>14851</v>
      </c>
      <c r="F12" s="23">
        <v>14385</v>
      </c>
      <c r="G12" s="23">
        <v>15035</v>
      </c>
      <c r="H12" s="23">
        <v>17493</v>
      </c>
      <c r="I12" s="23">
        <v>16852</v>
      </c>
      <c r="J12" s="23">
        <v>16243</v>
      </c>
      <c r="K12" s="23">
        <v>16191</v>
      </c>
      <c r="L12" s="23">
        <v>17178</v>
      </c>
      <c r="M12" s="23">
        <v>19963</v>
      </c>
      <c r="N12" s="23">
        <v>21564</v>
      </c>
      <c r="O12" s="23">
        <v>19627</v>
      </c>
      <c r="P12" s="23">
        <v>17152</v>
      </c>
      <c r="Q12" s="23">
        <v>16233</v>
      </c>
      <c r="R12" s="23">
        <v>11835</v>
      </c>
      <c r="S12" s="23">
        <v>8343</v>
      </c>
      <c r="T12" s="23">
        <v>5591</v>
      </c>
      <c r="U12" s="23">
        <v>3019</v>
      </c>
      <c r="V12" s="23">
        <v>1113</v>
      </c>
      <c r="W12" s="22"/>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24"/>
    </row>
    <row r="13" spans="1:95" ht="15.75">
      <c r="A13" s="67">
        <v>9</v>
      </c>
      <c r="B13" s="22">
        <v>267964</v>
      </c>
      <c r="C13" s="22"/>
      <c r="D13" s="23">
        <v>14278</v>
      </c>
      <c r="E13" s="23">
        <v>15851</v>
      </c>
      <c r="F13" s="23">
        <v>15183</v>
      </c>
      <c r="G13" s="23">
        <v>15661</v>
      </c>
      <c r="H13" s="23">
        <v>16457</v>
      </c>
      <c r="I13" s="23">
        <v>15805</v>
      </c>
      <c r="J13" s="23">
        <v>15512</v>
      </c>
      <c r="K13" s="23">
        <v>16439</v>
      </c>
      <c r="L13" s="23">
        <v>17818</v>
      </c>
      <c r="M13" s="23">
        <v>20010</v>
      </c>
      <c r="N13" s="23">
        <v>21370</v>
      </c>
      <c r="O13" s="23">
        <v>19562</v>
      </c>
      <c r="P13" s="23">
        <v>17232</v>
      </c>
      <c r="Q13" s="23">
        <v>16620</v>
      </c>
      <c r="R13" s="23">
        <v>11659</v>
      </c>
      <c r="S13" s="23">
        <v>8382</v>
      </c>
      <c r="T13" s="23">
        <v>5902</v>
      </c>
      <c r="U13" s="23">
        <v>3029</v>
      </c>
      <c r="V13" s="23">
        <v>1194</v>
      </c>
      <c r="W13" s="22"/>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24"/>
    </row>
    <row r="14" spans="1:95" ht="15.75">
      <c r="A14" s="67" t="s">
        <v>86</v>
      </c>
      <c r="B14" s="22">
        <v>271406</v>
      </c>
      <c r="C14" s="22"/>
      <c r="D14" s="23">
        <v>13626</v>
      </c>
      <c r="E14" s="23">
        <v>15392</v>
      </c>
      <c r="F14" s="23">
        <v>15108</v>
      </c>
      <c r="G14" s="23">
        <v>17242</v>
      </c>
      <c r="H14" s="23">
        <v>20244</v>
      </c>
      <c r="I14" s="23">
        <v>16859</v>
      </c>
      <c r="J14" s="23">
        <v>15509</v>
      </c>
      <c r="K14" s="23">
        <v>16139</v>
      </c>
      <c r="L14" s="23">
        <v>17352</v>
      </c>
      <c r="M14" s="23">
        <v>19931</v>
      </c>
      <c r="N14" s="23">
        <v>20973</v>
      </c>
      <c r="O14" s="23">
        <v>19151</v>
      </c>
      <c r="P14" s="23">
        <v>16710</v>
      </c>
      <c r="Q14" s="23">
        <v>16292</v>
      </c>
      <c r="R14" s="23">
        <v>11615</v>
      </c>
      <c r="S14" s="23">
        <v>8473</v>
      </c>
      <c r="T14" s="23">
        <v>6079</v>
      </c>
      <c r="U14" s="23">
        <v>3247</v>
      </c>
      <c r="V14" s="23">
        <v>1464</v>
      </c>
      <c r="W14" s="22"/>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24"/>
    </row>
    <row r="15" spans="1:95" ht="15.75">
      <c r="A15" s="26"/>
      <c r="B15" s="27"/>
      <c r="C15" s="27"/>
      <c r="D15" s="27"/>
      <c r="E15" s="27"/>
      <c r="F15" s="27"/>
      <c r="G15" s="27"/>
      <c r="H15" s="27"/>
      <c r="I15" s="27"/>
      <c r="J15" s="27"/>
      <c r="K15" s="27"/>
      <c r="L15" s="27"/>
      <c r="M15" s="27"/>
      <c r="N15" s="27"/>
      <c r="O15" s="27"/>
      <c r="P15" s="27"/>
      <c r="Q15" s="27"/>
      <c r="R15" s="27"/>
      <c r="S15" s="27"/>
      <c r="T15" s="27"/>
      <c r="U15" s="27"/>
      <c r="V15" s="27"/>
      <c r="W15" s="27"/>
      <c r="X15" s="28"/>
      <c r="Y15" s="24"/>
      <c r="Z15" s="24"/>
      <c r="AA15" s="24"/>
      <c r="AB15" s="24"/>
      <c r="AC15" s="24"/>
      <c r="AD15" s="24"/>
      <c r="AE15" s="24"/>
      <c r="AF15" s="24"/>
      <c r="AG15" s="24"/>
      <c r="AH15" s="24"/>
      <c r="AI15" s="24"/>
      <c r="AJ15" s="24"/>
      <c r="AK15" s="24"/>
      <c r="AL15" s="24"/>
      <c r="AM15" s="24"/>
      <c r="AN15" s="24"/>
      <c r="AO15" s="24"/>
      <c r="AP15" s="24"/>
      <c r="AQ15" s="24"/>
      <c r="AR15" s="24"/>
      <c r="AS15" s="24"/>
      <c r="AT15" s="24"/>
      <c r="AU15" s="28"/>
      <c r="AV15" s="28"/>
      <c r="AW15" s="24"/>
      <c r="AX15" s="24"/>
      <c r="AY15" s="24"/>
      <c r="AZ15" s="24"/>
      <c r="BA15" s="24"/>
      <c r="BB15" s="24"/>
      <c r="BC15" s="24"/>
      <c r="BD15" s="24"/>
      <c r="BE15" s="24"/>
      <c r="BF15" s="24"/>
      <c r="BG15" s="24"/>
      <c r="BH15" s="24"/>
      <c r="BI15" s="24"/>
      <c r="BJ15" s="24"/>
      <c r="BK15" s="24"/>
      <c r="BL15" s="24"/>
      <c r="BM15" s="24"/>
      <c r="BN15" s="24"/>
      <c r="BO15" s="24"/>
      <c r="BP15" s="24"/>
      <c r="BQ15" s="24"/>
      <c r="BR15" s="24"/>
      <c r="BS15" s="28"/>
      <c r="BT15" s="24"/>
    </row>
    <row r="16" spans="1:95">
      <c r="A16" s="29"/>
      <c r="B16" s="30"/>
      <c r="C16" s="30"/>
      <c r="D16" s="30"/>
      <c r="E16" s="30"/>
      <c r="F16" s="30"/>
      <c r="G16" s="30"/>
      <c r="H16" s="30"/>
      <c r="I16" s="30"/>
      <c r="J16" s="30"/>
      <c r="K16" s="30"/>
      <c r="L16" s="30"/>
      <c r="M16" s="30"/>
      <c r="N16" s="30"/>
      <c r="O16" s="30"/>
      <c r="P16" s="30"/>
      <c r="Q16" s="30"/>
      <c r="R16" s="30"/>
      <c r="S16" s="30"/>
      <c r="T16" s="30"/>
      <c r="U16" s="30"/>
      <c r="V16" s="30"/>
      <c r="W16" s="22"/>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row>
    <row r="17" spans="1:95">
      <c r="A17" s="12" t="s">
        <v>2</v>
      </c>
      <c r="B17" s="13"/>
      <c r="C17" s="13"/>
      <c r="D17" s="80" t="s">
        <v>53</v>
      </c>
      <c r="E17" s="80"/>
      <c r="F17" s="80"/>
      <c r="G17" s="80"/>
      <c r="H17" s="80"/>
      <c r="I17" s="80"/>
      <c r="J17" s="80"/>
      <c r="K17" s="80"/>
      <c r="L17" s="80"/>
      <c r="M17" s="80"/>
      <c r="N17" s="80"/>
      <c r="O17" s="80"/>
      <c r="P17" s="80"/>
      <c r="Q17" s="80"/>
      <c r="R17" s="80"/>
      <c r="S17" s="80"/>
      <c r="T17" s="80"/>
      <c r="U17" s="80"/>
      <c r="V17" s="80"/>
      <c r="W17" s="31"/>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row>
    <row r="18" spans="1:95" ht="15.75">
      <c r="A18" s="16" t="s">
        <v>96</v>
      </c>
      <c r="B18" s="17" t="s">
        <v>55</v>
      </c>
      <c r="C18" s="17"/>
      <c r="D18" s="18" t="s">
        <v>56</v>
      </c>
      <c r="E18" s="18" t="s">
        <v>57</v>
      </c>
      <c r="F18" s="18" t="s">
        <v>58</v>
      </c>
      <c r="G18" s="18" t="s">
        <v>59</v>
      </c>
      <c r="H18" s="18" t="s">
        <v>60</v>
      </c>
      <c r="I18" s="18" t="s">
        <v>61</v>
      </c>
      <c r="J18" s="18" t="s">
        <v>62</v>
      </c>
      <c r="K18" s="18" t="s">
        <v>63</v>
      </c>
      <c r="L18" s="18" t="s">
        <v>64</v>
      </c>
      <c r="M18" s="18" t="s">
        <v>65</v>
      </c>
      <c r="N18" s="18" t="s">
        <v>66</v>
      </c>
      <c r="O18" s="18" t="s">
        <v>67</v>
      </c>
      <c r="P18" s="18" t="s">
        <v>68</v>
      </c>
      <c r="Q18" s="18" t="s">
        <v>69</v>
      </c>
      <c r="R18" s="18" t="s">
        <v>70</v>
      </c>
      <c r="S18" s="18" t="s">
        <v>71</v>
      </c>
      <c r="T18" s="18" t="s">
        <v>72</v>
      </c>
      <c r="U18" s="18" t="s">
        <v>73</v>
      </c>
      <c r="V18" s="18" t="s">
        <v>74</v>
      </c>
      <c r="W18" s="19"/>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row>
    <row r="19" spans="1:95" ht="15.75">
      <c r="A19" s="67" t="s">
        <v>85</v>
      </c>
      <c r="B19" s="22">
        <v>275861</v>
      </c>
      <c r="C19" s="22"/>
      <c r="D19" s="23">
        <v>17230</v>
      </c>
      <c r="E19" s="23">
        <v>16738</v>
      </c>
      <c r="F19" s="23">
        <v>14675</v>
      </c>
      <c r="G19" s="23">
        <v>15325</v>
      </c>
      <c r="H19" s="23">
        <v>19572</v>
      </c>
      <c r="I19" s="23">
        <v>22527</v>
      </c>
      <c r="J19" s="23">
        <v>21677</v>
      </c>
      <c r="K19" s="23">
        <v>17853</v>
      </c>
      <c r="L19" s="23">
        <v>16954</v>
      </c>
      <c r="M19" s="23">
        <v>19398</v>
      </c>
      <c r="N19" s="23">
        <v>19849</v>
      </c>
      <c r="O19" s="23">
        <v>17266</v>
      </c>
      <c r="P19" s="23">
        <v>13518</v>
      </c>
      <c r="Q19" s="23">
        <v>12466</v>
      </c>
      <c r="R19" s="23">
        <v>9809</v>
      </c>
      <c r="S19" s="23">
        <v>8649</v>
      </c>
      <c r="T19" s="23">
        <v>6573</v>
      </c>
      <c r="U19" s="23">
        <v>3810</v>
      </c>
      <c r="V19" s="23">
        <v>1972</v>
      </c>
      <c r="W19" s="22"/>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24"/>
      <c r="BU19" s="15"/>
      <c r="BV19" s="15"/>
      <c r="BW19" s="15"/>
      <c r="BX19" s="15"/>
      <c r="BY19" s="15"/>
      <c r="BZ19" s="15"/>
      <c r="CA19" s="15"/>
      <c r="CB19" s="15"/>
      <c r="CC19" s="15"/>
      <c r="CD19" s="15"/>
      <c r="CE19" s="15"/>
      <c r="CF19" s="15"/>
      <c r="CG19" s="15"/>
      <c r="CH19" s="15"/>
      <c r="CI19" s="15"/>
      <c r="CJ19" s="15"/>
      <c r="CK19" s="15"/>
      <c r="CL19" s="15"/>
      <c r="CM19" s="15"/>
      <c r="CN19" s="15"/>
      <c r="CO19" s="15"/>
      <c r="CP19" s="15"/>
      <c r="CQ19" s="15"/>
    </row>
    <row r="20" spans="1:95" ht="15.75">
      <c r="A20" s="67">
        <v>2</v>
      </c>
      <c r="B20" s="22">
        <v>282176</v>
      </c>
      <c r="C20" s="22"/>
      <c r="D20" s="23">
        <v>16280</v>
      </c>
      <c r="E20" s="23">
        <v>16232</v>
      </c>
      <c r="F20" s="23">
        <v>14344</v>
      </c>
      <c r="G20" s="23">
        <v>15245</v>
      </c>
      <c r="H20" s="23">
        <v>19232</v>
      </c>
      <c r="I20" s="23">
        <v>21646</v>
      </c>
      <c r="J20" s="23">
        <v>21431</v>
      </c>
      <c r="K20" s="23">
        <v>18030</v>
      </c>
      <c r="L20" s="23">
        <v>17268</v>
      </c>
      <c r="M20" s="23">
        <v>19965</v>
      </c>
      <c r="N20" s="23">
        <v>20243</v>
      </c>
      <c r="O20" s="23">
        <v>18028</v>
      </c>
      <c r="P20" s="23">
        <v>14990</v>
      </c>
      <c r="Q20" s="23">
        <v>14242</v>
      </c>
      <c r="R20" s="23">
        <v>11053</v>
      </c>
      <c r="S20" s="23">
        <v>9680</v>
      </c>
      <c r="T20" s="23">
        <v>7400</v>
      </c>
      <c r="U20" s="23">
        <v>4489</v>
      </c>
      <c r="V20" s="23">
        <v>2378</v>
      </c>
      <c r="W20" s="22"/>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24"/>
      <c r="BU20" s="15"/>
      <c r="BV20" s="15"/>
      <c r="BW20" s="15"/>
      <c r="BX20" s="15"/>
      <c r="BY20" s="15"/>
      <c r="BZ20" s="15"/>
      <c r="CA20" s="15"/>
      <c r="CB20" s="15"/>
      <c r="CC20" s="15"/>
      <c r="CD20" s="15"/>
      <c r="CE20" s="15"/>
      <c r="CF20" s="15"/>
      <c r="CG20" s="15"/>
      <c r="CH20" s="15"/>
      <c r="CI20" s="15"/>
      <c r="CJ20" s="15"/>
      <c r="CK20" s="15"/>
      <c r="CL20" s="15"/>
      <c r="CM20" s="15"/>
      <c r="CN20" s="15"/>
      <c r="CO20" s="15"/>
      <c r="CP20" s="15"/>
      <c r="CQ20" s="15"/>
    </row>
    <row r="21" spans="1:95" ht="15.75">
      <c r="A21" s="67">
        <v>3</v>
      </c>
      <c r="B21" s="22">
        <v>275127</v>
      </c>
      <c r="C21" s="22"/>
      <c r="D21" s="23">
        <v>14497</v>
      </c>
      <c r="E21" s="23">
        <v>14757</v>
      </c>
      <c r="F21" s="23">
        <v>12800</v>
      </c>
      <c r="G21" s="23">
        <v>14125</v>
      </c>
      <c r="H21" s="23">
        <v>18476</v>
      </c>
      <c r="I21" s="23">
        <v>20201</v>
      </c>
      <c r="J21" s="23">
        <v>19096</v>
      </c>
      <c r="K21" s="23">
        <v>16760</v>
      </c>
      <c r="L21" s="23">
        <v>16417</v>
      </c>
      <c r="M21" s="23">
        <v>19525</v>
      </c>
      <c r="N21" s="23">
        <v>20129</v>
      </c>
      <c r="O21" s="23">
        <v>18127</v>
      </c>
      <c r="P21" s="23">
        <v>15532</v>
      </c>
      <c r="Q21" s="23">
        <v>15400</v>
      </c>
      <c r="R21" s="23">
        <v>12248</v>
      </c>
      <c r="S21" s="23">
        <v>10657</v>
      </c>
      <c r="T21" s="23">
        <v>8424</v>
      </c>
      <c r="U21" s="23">
        <v>5104</v>
      </c>
      <c r="V21" s="23">
        <v>2852</v>
      </c>
      <c r="W21" s="22"/>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24"/>
      <c r="BU21" s="15"/>
      <c r="BV21" s="15"/>
      <c r="BW21" s="15"/>
      <c r="BX21" s="15"/>
      <c r="BY21" s="15"/>
      <c r="BZ21" s="15"/>
      <c r="CA21" s="15"/>
      <c r="CB21" s="15"/>
      <c r="CC21" s="15"/>
      <c r="CD21" s="15"/>
      <c r="CE21" s="15"/>
      <c r="CF21" s="15"/>
      <c r="CG21" s="15"/>
      <c r="CH21" s="15"/>
      <c r="CI21" s="15"/>
      <c r="CJ21" s="15"/>
      <c r="CK21" s="15"/>
      <c r="CL21" s="15"/>
      <c r="CM21" s="15"/>
      <c r="CN21" s="15"/>
      <c r="CO21" s="15"/>
      <c r="CP21" s="15"/>
      <c r="CQ21" s="15"/>
    </row>
    <row r="22" spans="1:95" ht="15.75">
      <c r="A22" s="67">
        <v>4</v>
      </c>
      <c r="B22" s="22">
        <v>271075</v>
      </c>
      <c r="C22" s="22"/>
      <c r="D22" s="23">
        <v>13604</v>
      </c>
      <c r="E22" s="23">
        <v>13870</v>
      </c>
      <c r="F22" s="23">
        <v>12443</v>
      </c>
      <c r="G22" s="23">
        <v>13488</v>
      </c>
      <c r="H22" s="23">
        <v>17493</v>
      </c>
      <c r="I22" s="23">
        <v>19205</v>
      </c>
      <c r="J22" s="23">
        <v>18907</v>
      </c>
      <c r="K22" s="23">
        <v>16695</v>
      </c>
      <c r="L22" s="23">
        <v>16552</v>
      </c>
      <c r="M22" s="23">
        <v>19241</v>
      </c>
      <c r="N22" s="23">
        <v>20181</v>
      </c>
      <c r="O22" s="23">
        <v>18523</v>
      </c>
      <c r="P22" s="23">
        <v>16095</v>
      </c>
      <c r="Q22" s="23">
        <v>15746</v>
      </c>
      <c r="R22" s="23">
        <v>12378</v>
      </c>
      <c r="S22" s="23">
        <v>10625</v>
      </c>
      <c r="T22" s="23">
        <v>8383</v>
      </c>
      <c r="U22" s="23">
        <v>4940</v>
      </c>
      <c r="V22" s="23">
        <v>2706</v>
      </c>
      <c r="W22" s="22"/>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24"/>
      <c r="BU22" s="15"/>
      <c r="BV22" s="15"/>
      <c r="BW22" s="15"/>
      <c r="BX22" s="15"/>
      <c r="BY22" s="15"/>
      <c r="BZ22" s="15"/>
      <c r="CA22" s="15"/>
      <c r="CB22" s="15"/>
      <c r="CC22" s="15"/>
      <c r="CD22" s="15"/>
      <c r="CE22" s="15"/>
      <c r="CF22" s="15"/>
      <c r="CG22" s="15"/>
      <c r="CH22" s="15"/>
      <c r="CI22" s="15"/>
      <c r="CJ22" s="15"/>
      <c r="CK22" s="15"/>
      <c r="CL22" s="15"/>
      <c r="CM22" s="15"/>
      <c r="CN22" s="15"/>
      <c r="CO22" s="15"/>
      <c r="CP22" s="15"/>
      <c r="CQ22" s="15"/>
    </row>
    <row r="23" spans="1:95" ht="15.75">
      <c r="A23" s="67">
        <v>5</v>
      </c>
      <c r="B23" s="22">
        <v>273409</v>
      </c>
      <c r="C23" s="22"/>
      <c r="D23" s="23">
        <v>12709</v>
      </c>
      <c r="E23" s="23">
        <v>13519</v>
      </c>
      <c r="F23" s="23">
        <v>12459</v>
      </c>
      <c r="G23" s="23">
        <v>13651</v>
      </c>
      <c r="H23" s="23">
        <v>18040</v>
      </c>
      <c r="I23" s="23">
        <v>19039</v>
      </c>
      <c r="J23" s="23">
        <v>18072</v>
      </c>
      <c r="K23" s="23">
        <v>16167</v>
      </c>
      <c r="L23" s="23">
        <v>16428</v>
      </c>
      <c r="M23" s="23">
        <v>19703</v>
      </c>
      <c r="N23" s="23">
        <v>20708</v>
      </c>
      <c r="O23" s="23">
        <v>19216</v>
      </c>
      <c r="P23" s="23">
        <v>16756</v>
      </c>
      <c r="Q23" s="23">
        <v>16738</v>
      </c>
      <c r="R23" s="23">
        <v>13053</v>
      </c>
      <c r="S23" s="23">
        <v>10766</v>
      </c>
      <c r="T23" s="23">
        <v>8158</v>
      </c>
      <c r="U23" s="23">
        <v>5211</v>
      </c>
      <c r="V23" s="23">
        <v>3016</v>
      </c>
      <c r="W23" s="22"/>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24"/>
      <c r="BU23" s="15"/>
      <c r="BV23" s="15"/>
      <c r="BW23" s="15"/>
      <c r="BX23" s="15"/>
      <c r="BY23" s="15"/>
      <c r="BZ23" s="15"/>
      <c r="CA23" s="15"/>
      <c r="CB23" s="15"/>
      <c r="CC23" s="15"/>
      <c r="CD23" s="15"/>
      <c r="CE23" s="15"/>
      <c r="CF23" s="15"/>
      <c r="CG23" s="15"/>
      <c r="CH23" s="15"/>
      <c r="CI23" s="15"/>
      <c r="CJ23" s="15"/>
      <c r="CK23" s="15"/>
      <c r="CL23" s="15"/>
      <c r="CM23" s="15"/>
      <c r="CN23" s="15"/>
      <c r="CO23" s="15"/>
      <c r="CP23" s="15"/>
      <c r="CQ23" s="15"/>
    </row>
    <row r="24" spans="1:95" ht="15.75">
      <c r="A24" s="67">
        <v>6</v>
      </c>
      <c r="B24" s="22">
        <v>273542</v>
      </c>
      <c r="C24" s="22"/>
      <c r="D24" s="23">
        <v>12414</v>
      </c>
      <c r="E24" s="23">
        <v>13176</v>
      </c>
      <c r="F24" s="23">
        <v>12715</v>
      </c>
      <c r="G24" s="23">
        <v>13893</v>
      </c>
      <c r="H24" s="23">
        <v>17565</v>
      </c>
      <c r="I24" s="23">
        <v>17542</v>
      </c>
      <c r="J24" s="23">
        <v>16848</v>
      </c>
      <c r="K24" s="23">
        <v>15912</v>
      </c>
      <c r="L24" s="23">
        <v>16635</v>
      </c>
      <c r="M24" s="23">
        <v>20160</v>
      </c>
      <c r="N24" s="23">
        <v>21549</v>
      </c>
      <c r="O24" s="23">
        <v>19765</v>
      </c>
      <c r="P24" s="23">
        <v>17387</v>
      </c>
      <c r="Q24" s="23">
        <v>17356</v>
      </c>
      <c r="R24" s="23">
        <v>13657</v>
      </c>
      <c r="S24" s="23">
        <v>10832</v>
      </c>
      <c r="T24" s="23">
        <v>7998</v>
      </c>
      <c r="U24" s="23">
        <v>5140</v>
      </c>
      <c r="V24" s="23">
        <v>2998</v>
      </c>
      <c r="W24" s="22"/>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24"/>
      <c r="BU24" s="15"/>
      <c r="BV24" s="15"/>
      <c r="BW24" s="15"/>
      <c r="BX24" s="15"/>
      <c r="BY24" s="15"/>
      <c r="BZ24" s="15"/>
      <c r="CA24" s="15"/>
      <c r="CB24" s="15"/>
      <c r="CC24" s="15"/>
      <c r="CD24" s="15"/>
      <c r="CE24" s="15"/>
      <c r="CF24" s="15"/>
      <c r="CG24" s="15"/>
      <c r="CH24" s="15"/>
      <c r="CI24" s="15"/>
      <c r="CJ24" s="15"/>
      <c r="CK24" s="15"/>
      <c r="CL24" s="15"/>
      <c r="CM24" s="15"/>
      <c r="CN24" s="15"/>
      <c r="CO24" s="15"/>
      <c r="CP24" s="15"/>
      <c r="CQ24" s="15"/>
    </row>
    <row r="25" spans="1:95" ht="15.75">
      <c r="A25" s="67">
        <v>7</v>
      </c>
      <c r="B25" s="22">
        <v>274558</v>
      </c>
      <c r="C25" s="22"/>
      <c r="D25" s="23">
        <v>12691</v>
      </c>
      <c r="E25" s="23">
        <v>13661</v>
      </c>
      <c r="F25" s="23">
        <v>12913</v>
      </c>
      <c r="G25" s="23">
        <v>13582</v>
      </c>
      <c r="H25" s="23">
        <v>16230</v>
      </c>
      <c r="I25" s="23">
        <v>16786</v>
      </c>
      <c r="J25" s="23">
        <v>17080</v>
      </c>
      <c r="K25" s="23">
        <v>16195</v>
      </c>
      <c r="L25" s="23">
        <v>17553</v>
      </c>
      <c r="M25" s="23">
        <v>20775</v>
      </c>
      <c r="N25" s="23">
        <v>21938</v>
      </c>
      <c r="O25" s="23">
        <v>20351</v>
      </c>
      <c r="P25" s="23">
        <v>17845</v>
      </c>
      <c r="Q25" s="23">
        <v>17474</v>
      </c>
      <c r="R25" s="23">
        <v>13188</v>
      </c>
      <c r="S25" s="23">
        <v>10418</v>
      </c>
      <c r="T25" s="23">
        <v>7831</v>
      </c>
      <c r="U25" s="23">
        <v>5067</v>
      </c>
      <c r="V25" s="23">
        <v>2980</v>
      </c>
      <c r="W25" s="22"/>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24"/>
      <c r="BU25" s="15"/>
      <c r="BV25" s="15"/>
      <c r="BW25" s="15"/>
      <c r="BX25" s="15"/>
      <c r="BY25" s="15"/>
      <c r="BZ25" s="15"/>
      <c r="CA25" s="15"/>
      <c r="CB25" s="15"/>
      <c r="CC25" s="15"/>
      <c r="CD25" s="15"/>
      <c r="CE25" s="15"/>
      <c r="CF25" s="15"/>
      <c r="CG25" s="15"/>
      <c r="CH25" s="15"/>
      <c r="CI25" s="15"/>
      <c r="CJ25" s="15"/>
      <c r="CK25" s="15"/>
      <c r="CL25" s="15"/>
      <c r="CM25" s="15"/>
      <c r="CN25" s="15"/>
      <c r="CO25" s="15"/>
      <c r="CP25" s="15"/>
      <c r="CQ25" s="15"/>
    </row>
    <row r="26" spans="1:95" ht="15.75">
      <c r="A26" s="67">
        <v>8</v>
      </c>
      <c r="B26" s="22">
        <v>277460</v>
      </c>
      <c r="C26" s="22"/>
      <c r="D26" s="23">
        <v>12990</v>
      </c>
      <c r="E26" s="23">
        <v>14252</v>
      </c>
      <c r="F26" s="23">
        <v>13698</v>
      </c>
      <c r="G26" s="23">
        <v>14591</v>
      </c>
      <c r="H26" s="23">
        <v>17762</v>
      </c>
      <c r="I26" s="23">
        <v>17036</v>
      </c>
      <c r="J26" s="23">
        <v>16923</v>
      </c>
      <c r="K26" s="23">
        <v>16786</v>
      </c>
      <c r="L26" s="23">
        <v>18177</v>
      </c>
      <c r="M26" s="23">
        <v>21070</v>
      </c>
      <c r="N26" s="23">
        <v>22058</v>
      </c>
      <c r="O26" s="23">
        <v>19880</v>
      </c>
      <c r="P26" s="23">
        <v>17456</v>
      </c>
      <c r="Q26" s="23">
        <v>17073</v>
      </c>
      <c r="R26" s="23">
        <v>12888</v>
      </c>
      <c r="S26" s="23">
        <v>9866</v>
      </c>
      <c r="T26" s="23">
        <v>7494</v>
      </c>
      <c r="U26" s="23">
        <v>4770</v>
      </c>
      <c r="V26" s="23">
        <v>2690</v>
      </c>
      <c r="W26" s="22"/>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24"/>
      <c r="BU26" s="15"/>
      <c r="BV26" s="15"/>
      <c r="BW26" s="15"/>
      <c r="BX26" s="15"/>
      <c r="BY26" s="15"/>
      <c r="BZ26" s="15"/>
      <c r="CA26" s="15"/>
      <c r="CB26" s="15"/>
      <c r="CC26" s="15"/>
      <c r="CD26" s="15"/>
      <c r="CE26" s="15"/>
      <c r="CF26" s="15"/>
      <c r="CG26" s="15"/>
      <c r="CH26" s="15"/>
      <c r="CI26" s="15"/>
      <c r="CJ26" s="15"/>
      <c r="CK26" s="15"/>
      <c r="CL26" s="15"/>
      <c r="CM26" s="15"/>
      <c r="CN26" s="15"/>
      <c r="CO26" s="15"/>
      <c r="CP26" s="15"/>
      <c r="CQ26" s="15"/>
    </row>
    <row r="27" spans="1:95" ht="15.75">
      <c r="A27" s="67">
        <v>9</v>
      </c>
      <c r="B27" s="22">
        <v>282090</v>
      </c>
      <c r="C27" s="22"/>
      <c r="D27" s="23">
        <v>13392</v>
      </c>
      <c r="E27" s="23">
        <v>15196</v>
      </c>
      <c r="F27" s="23">
        <v>14465</v>
      </c>
      <c r="G27" s="23">
        <v>14748</v>
      </c>
      <c r="H27" s="23">
        <v>17101</v>
      </c>
      <c r="I27" s="23">
        <v>15902</v>
      </c>
      <c r="J27" s="23">
        <v>16831</v>
      </c>
      <c r="K27" s="23">
        <v>17837</v>
      </c>
      <c r="L27" s="23">
        <v>18715</v>
      </c>
      <c r="M27" s="23">
        <v>21423</v>
      </c>
      <c r="N27" s="23">
        <v>22159</v>
      </c>
      <c r="O27" s="23">
        <v>20420</v>
      </c>
      <c r="P27" s="23">
        <v>17955</v>
      </c>
      <c r="Q27" s="23">
        <v>17447</v>
      </c>
      <c r="R27" s="23">
        <v>13105</v>
      </c>
      <c r="S27" s="23">
        <v>10065</v>
      </c>
      <c r="T27" s="23">
        <v>7673</v>
      </c>
      <c r="U27" s="23">
        <v>4829</v>
      </c>
      <c r="V27" s="23">
        <v>2827</v>
      </c>
      <c r="W27" s="22"/>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24"/>
      <c r="BU27" s="15"/>
      <c r="BV27" s="15"/>
      <c r="BW27" s="15"/>
      <c r="BX27" s="15"/>
      <c r="BY27" s="15"/>
      <c r="BZ27" s="15"/>
      <c r="CA27" s="15"/>
      <c r="CB27" s="15"/>
      <c r="CC27" s="15"/>
      <c r="CD27" s="15"/>
      <c r="CE27" s="15"/>
      <c r="CF27" s="15"/>
      <c r="CG27" s="15"/>
      <c r="CH27" s="15"/>
      <c r="CI27" s="15"/>
      <c r="CJ27" s="15"/>
      <c r="CK27" s="15"/>
      <c r="CL27" s="15"/>
      <c r="CM27" s="15"/>
      <c r="CN27" s="15"/>
      <c r="CO27" s="15"/>
      <c r="CP27" s="15"/>
      <c r="CQ27" s="15"/>
    </row>
    <row r="28" spans="1:95" ht="15.75">
      <c r="A28" s="67" t="s">
        <v>86</v>
      </c>
      <c r="B28" s="22">
        <v>285003</v>
      </c>
      <c r="C28" s="22"/>
      <c r="D28" s="23">
        <v>12909</v>
      </c>
      <c r="E28" s="23">
        <v>14752</v>
      </c>
      <c r="F28" s="23">
        <v>14277</v>
      </c>
      <c r="G28" s="23">
        <v>16855</v>
      </c>
      <c r="H28" s="23">
        <v>21593</v>
      </c>
      <c r="I28" s="23">
        <v>16705</v>
      </c>
      <c r="J28" s="23">
        <v>16024</v>
      </c>
      <c r="K28" s="23">
        <v>17217</v>
      </c>
      <c r="L28" s="23">
        <v>18577</v>
      </c>
      <c r="M28" s="23">
        <v>20863</v>
      </c>
      <c r="N28" s="23">
        <v>21864</v>
      </c>
      <c r="O28" s="23">
        <v>19661</v>
      </c>
      <c r="P28" s="23">
        <v>17059</v>
      </c>
      <c r="Q28" s="23">
        <v>17095</v>
      </c>
      <c r="R28" s="23">
        <v>12899</v>
      </c>
      <c r="S28" s="23">
        <v>10416</v>
      </c>
      <c r="T28" s="23">
        <v>7995</v>
      </c>
      <c r="U28" s="23">
        <v>5145</v>
      </c>
      <c r="V28" s="23">
        <v>3097</v>
      </c>
      <c r="W28" s="22"/>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24"/>
      <c r="BU28" s="15"/>
      <c r="BV28" s="15"/>
      <c r="BW28" s="15"/>
      <c r="BX28" s="15"/>
      <c r="BY28" s="15"/>
      <c r="BZ28" s="15"/>
      <c r="CA28" s="15"/>
      <c r="CB28" s="15"/>
      <c r="CC28" s="15"/>
      <c r="CD28" s="15"/>
      <c r="CE28" s="15"/>
      <c r="CF28" s="15"/>
      <c r="CG28" s="15"/>
      <c r="CH28" s="15"/>
      <c r="CI28" s="15"/>
      <c r="CJ28" s="15"/>
      <c r="CK28" s="15"/>
      <c r="CL28" s="15"/>
      <c r="CM28" s="15"/>
      <c r="CN28" s="15"/>
      <c r="CO28" s="15"/>
      <c r="CP28" s="15"/>
      <c r="CQ28" s="15"/>
    </row>
    <row r="29" spans="1:95">
      <c r="A29" s="26"/>
      <c r="B29" s="27"/>
      <c r="C29" s="27"/>
      <c r="D29" s="27"/>
      <c r="E29" s="27"/>
      <c r="F29" s="27"/>
      <c r="G29" s="27"/>
      <c r="H29" s="27"/>
      <c r="I29" s="27"/>
      <c r="J29" s="27"/>
      <c r="K29" s="27"/>
      <c r="L29" s="27"/>
      <c r="M29" s="27"/>
      <c r="N29" s="27"/>
      <c r="O29" s="27"/>
      <c r="P29" s="27"/>
      <c r="Q29" s="27"/>
      <c r="R29" s="27"/>
      <c r="S29" s="27"/>
      <c r="T29" s="27"/>
      <c r="U29" s="27"/>
      <c r="V29" s="27"/>
      <c r="W29" s="27"/>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2"/>
      <c r="AV29" s="32"/>
      <c r="AW29" s="33"/>
      <c r="AX29" s="33"/>
      <c r="AY29" s="33"/>
      <c r="AZ29" s="33"/>
      <c r="BA29" s="33"/>
      <c r="BB29" s="33"/>
      <c r="BC29" s="33"/>
      <c r="BD29" s="33"/>
      <c r="BE29" s="33"/>
      <c r="BF29" s="33"/>
      <c r="BG29" s="33"/>
      <c r="BH29" s="33"/>
      <c r="BI29" s="33"/>
      <c r="BJ29" s="33"/>
      <c r="BK29" s="33"/>
      <c r="BL29" s="33"/>
      <c r="BM29" s="33"/>
      <c r="BN29" s="33"/>
      <c r="BO29" s="33"/>
      <c r="BP29" s="33"/>
      <c r="BQ29" s="33"/>
      <c r="BR29" s="33"/>
      <c r="BS29" s="32"/>
      <c r="BT29" s="33"/>
      <c r="BU29" s="34"/>
      <c r="BV29" s="34"/>
      <c r="BW29" s="34"/>
      <c r="BX29" s="34"/>
      <c r="BY29" s="34"/>
      <c r="BZ29" s="34"/>
      <c r="CA29" s="34"/>
      <c r="CB29" s="34"/>
      <c r="CC29" s="34"/>
      <c r="CD29" s="34"/>
      <c r="CE29" s="34"/>
      <c r="CF29" s="34"/>
      <c r="CG29" s="34"/>
      <c r="CH29" s="34"/>
      <c r="CI29" s="34"/>
      <c r="CJ29" s="34"/>
      <c r="CK29" s="34"/>
      <c r="CL29" s="34"/>
      <c r="CM29" s="34"/>
      <c r="CN29" s="34"/>
      <c r="CO29" s="34"/>
    </row>
    <row r="30" spans="1:95">
      <c r="A30" s="3" t="s">
        <v>44</v>
      </c>
      <c r="B30" s="33"/>
      <c r="C30" s="33"/>
      <c r="D30" s="33"/>
      <c r="E30" s="33"/>
      <c r="F30" s="33"/>
      <c r="G30" s="33"/>
      <c r="H30" s="33"/>
      <c r="I30" s="33"/>
      <c r="J30" s="33"/>
      <c r="K30" s="33"/>
      <c r="L30" s="33"/>
      <c r="M30" s="33"/>
      <c r="N30" s="33"/>
      <c r="O30" s="33"/>
      <c r="P30" s="33"/>
      <c r="Q30" s="33"/>
      <c r="R30" s="33"/>
      <c r="S30" s="33"/>
      <c r="T30" s="33"/>
      <c r="U30" s="33"/>
      <c r="V30" s="33"/>
      <c r="W30" s="33"/>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2"/>
      <c r="AV30" s="32"/>
      <c r="AW30" s="33"/>
      <c r="AX30" s="33"/>
      <c r="AY30" s="33"/>
      <c r="AZ30" s="33"/>
      <c r="BA30" s="33"/>
      <c r="BB30" s="33"/>
      <c r="BC30" s="33"/>
      <c r="BD30" s="33"/>
      <c r="BE30" s="33"/>
      <c r="BF30" s="33"/>
      <c r="BG30" s="33"/>
      <c r="BH30" s="33"/>
      <c r="BI30" s="33"/>
      <c r="BJ30" s="33"/>
      <c r="BK30" s="33"/>
      <c r="BL30" s="33"/>
      <c r="BM30" s="33"/>
      <c r="BN30" s="33"/>
      <c r="BO30" s="33"/>
      <c r="BP30" s="33"/>
      <c r="BQ30" s="33"/>
      <c r="BR30" s="33"/>
      <c r="BS30" s="32"/>
      <c r="BT30" s="33"/>
      <c r="BU30" s="34"/>
      <c r="BV30" s="34"/>
      <c r="BW30" s="34"/>
      <c r="BX30" s="34"/>
      <c r="BY30" s="34"/>
      <c r="BZ30" s="34"/>
      <c r="CA30" s="34"/>
      <c r="CB30" s="34"/>
      <c r="CC30" s="34"/>
      <c r="CD30" s="34"/>
      <c r="CE30" s="34"/>
      <c r="CF30" s="34"/>
      <c r="CG30" s="34"/>
      <c r="CH30" s="34"/>
      <c r="CI30" s="34"/>
      <c r="CJ30" s="34"/>
      <c r="CK30" s="34"/>
      <c r="CL30" s="34"/>
      <c r="CM30" s="34"/>
      <c r="CN30" s="34"/>
      <c r="CO30" s="34"/>
    </row>
    <row r="31" spans="1:95">
      <c r="A31" s="32"/>
      <c r="B31" s="33"/>
      <c r="C31" s="33"/>
      <c r="D31" s="33"/>
      <c r="E31" s="33"/>
      <c r="F31" s="33"/>
      <c r="G31" s="33"/>
      <c r="H31" s="33"/>
      <c r="I31" s="33"/>
      <c r="J31" s="33"/>
      <c r="K31" s="33"/>
      <c r="L31" s="33"/>
      <c r="M31" s="33"/>
      <c r="N31" s="33"/>
      <c r="O31" s="33"/>
      <c r="P31" s="33"/>
      <c r="Q31" s="33"/>
      <c r="R31" s="33"/>
      <c r="S31" s="33"/>
      <c r="T31" s="33"/>
      <c r="U31" s="33"/>
      <c r="V31" s="33"/>
      <c r="W31" s="33"/>
      <c r="X31" s="32"/>
      <c r="Y31" s="33"/>
      <c r="Z31" s="33"/>
      <c r="AA31" s="33"/>
      <c r="AB31" s="33"/>
      <c r="AC31" s="33"/>
      <c r="AD31" s="33"/>
      <c r="AE31" s="33"/>
      <c r="AF31" s="33"/>
      <c r="AG31" s="33"/>
      <c r="AH31" s="33"/>
      <c r="AI31" s="33"/>
      <c r="AJ31" s="33"/>
      <c r="AK31" s="33"/>
      <c r="AL31" s="33"/>
      <c r="AM31" s="33"/>
      <c r="AN31" s="33"/>
      <c r="AO31" s="33"/>
      <c r="AP31" s="33"/>
      <c r="AQ31" s="33"/>
      <c r="AR31" s="33"/>
      <c r="AS31" s="33"/>
      <c r="AT31" s="33"/>
      <c r="AU31" s="32"/>
      <c r="AV31" s="32"/>
      <c r="AW31" s="33"/>
      <c r="AX31" s="33"/>
      <c r="AY31" s="33"/>
      <c r="AZ31" s="33"/>
      <c r="BA31" s="33"/>
      <c r="BB31" s="33"/>
      <c r="BC31" s="33"/>
      <c r="BD31" s="33"/>
      <c r="BE31" s="33"/>
      <c r="BF31" s="33"/>
      <c r="BG31" s="33"/>
      <c r="BH31" s="33"/>
      <c r="BI31" s="33"/>
      <c r="BJ31" s="33"/>
      <c r="BK31" s="33"/>
      <c r="BL31" s="33"/>
      <c r="BM31" s="33"/>
      <c r="BN31" s="33"/>
      <c r="BO31" s="33"/>
      <c r="BP31" s="33"/>
      <c r="BQ31" s="33"/>
      <c r="BR31" s="33"/>
      <c r="BS31" s="32"/>
      <c r="BT31" s="33"/>
      <c r="BU31" s="34"/>
      <c r="BV31" s="34"/>
      <c r="BW31" s="34"/>
      <c r="BX31" s="34"/>
      <c r="BY31" s="34"/>
      <c r="BZ31" s="34"/>
      <c r="CA31" s="34"/>
      <c r="CB31" s="34"/>
      <c r="CC31" s="34"/>
      <c r="CD31" s="34"/>
      <c r="CE31" s="34"/>
      <c r="CF31" s="34"/>
      <c r="CG31" s="34"/>
      <c r="CH31" s="34"/>
      <c r="CI31" s="34"/>
      <c r="CJ31" s="34"/>
      <c r="CK31" s="34"/>
      <c r="CL31" s="34"/>
      <c r="CM31" s="34"/>
      <c r="CN31" s="34"/>
      <c r="CO31" s="34"/>
    </row>
    <row r="32" spans="1:95">
      <c r="A32" s="3" t="s">
        <v>0</v>
      </c>
    </row>
  </sheetData>
  <mergeCells count="3">
    <mergeCell ref="A1:L1"/>
    <mergeCell ref="D3:V3"/>
    <mergeCell ref="D17:V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Q32"/>
  <sheetViews>
    <sheetView topLeftCell="A13" workbookViewId="0">
      <selection activeCell="A30" sqref="A30"/>
    </sheetView>
  </sheetViews>
  <sheetFormatPr defaultColWidth="8.7109375" defaultRowHeight="15"/>
  <cols>
    <col min="1" max="1" width="22.85546875" style="1" customWidth="1"/>
    <col min="2" max="16384" width="8.7109375" style="1"/>
  </cols>
  <sheetData>
    <row r="1" spans="1:95" ht="18.75">
      <c r="A1" s="85" t="s">
        <v>97</v>
      </c>
      <c r="B1" s="85"/>
      <c r="C1" s="85"/>
      <c r="D1" s="85"/>
      <c r="E1" s="85"/>
      <c r="F1" s="85"/>
      <c r="G1" s="85"/>
      <c r="H1" s="85"/>
      <c r="I1" s="85"/>
      <c r="J1" s="85"/>
      <c r="K1" s="85"/>
      <c r="L1" s="85"/>
      <c r="M1" s="85"/>
      <c r="N1" s="85"/>
      <c r="O1" s="36"/>
      <c r="P1" s="36"/>
      <c r="Q1" s="36"/>
      <c r="R1" s="36"/>
      <c r="S1" s="36"/>
      <c r="T1" s="36"/>
      <c r="U1" s="36"/>
      <c r="V1" s="24"/>
      <c r="W1" s="2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24"/>
      <c r="BU1" s="37"/>
      <c r="BV1" s="37"/>
      <c r="BW1" s="37"/>
      <c r="BX1" s="37"/>
      <c r="BY1" s="37"/>
      <c r="BZ1" s="37"/>
      <c r="CA1" s="37"/>
      <c r="CB1" s="37"/>
      <c r="CC1" s="37"/>
      <c r="CD1" s="37"/>
      <c r="CE1" s="37"/>
      <c r="CF1" s="37"/>
      <c r="CG1" s="37"/>
      <c r="CH1" s="37"/>
      <c r="CI1" s="37"/>
      <c r="CJ1" s="37"/>
      <c r="CK1" s="37"/>
      <c r="CL1" s="37"/>
      <c r="CM1" s="37"/>
      <c r="CN1" s="37"/>
      <c r="CO1" s="37"/>
      <c r="CP1" s="37"/>
      <c r="CQ1" s="37"/>
    </row>
    <row r="2" spans="1:95" ht="15.75">
      <c r="A2" s="38"/>
      <c r="B2" s="38"/>
      <c r="C2" s="38"/>
      <c r="D2" s="38"/>
      <c r="E2" s="38"/>
      <c r="F2" s="38"/>
      <c r="G2" s="38"/>
      <c r="H2" s="38"/>
      <c r="I2" s="38"/>
      <c r="J2" s="39"/>
      <c r="K2" s="40"/>
      <c r="L2" s="40"/>
      <c r="M2" s="41"/>
      <c r="N2" s="39"/>
      <c r="O2" s="39"/>
      <c r="P2" s="39"/>
      <c r="Q2" s="39"/>
      <c r="R2" s="39"/>
      <c r="S2" s="39"/>
      <c r="T2" s="39"/>
      <c r="U2" s="39"/>
      <c r="V2" s="42"/>
      <c r="W2" s="42"/>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24"/>
      <c r="BU2" s="15"/>
      <c r="BV2" s="15"/>
      <c r="BW2" s="15"/>
      <c r="BX2" s="15"/>
      <c r="BY2" s="15"/>
      <c r="BZ2" s="15"/>
      <c r="CA2" s="15"/>
      <c r="CB2" s="15"/>
      <c r="CC2" s="15"/>
      <c r="CD2" s="15"/>
      <c r="CE2" s="15"/>
      <c r="CF2" s="15"/>
      <c r="CG2" s="15"/>
      <c r="CH2" s="15"/>
      <c r="CI2" s="15"/>
      <c r="CJ2" s="15"/>
      <c r="CK2" s="15"/>
      <c r="CL2" s="15"/>
      <c r="CM2" s="15"/>
      <c r="CN2" s="15"/>
      <c r="CO2" s="15"/>
      <c r="CP2" s="15"/>
      <c r="CQ2" s="15"/>
    </row>
    <row r="3" spans="1:95">
      <c r="A3" s="12" t="s">
        <v>1</v>
      </c>
      <c r="B3" s="13"/>
      <c r="C3" s="13"/>
      <c r="D3" s="80" t="s">
        <v>53</v>
      </c>
      <c r="E3" s="80"/>
      <c r="F3" s="80"/>
      <c r="G3" s="80"/>
      <c r="H3" s="80"/>
      <c r="I3" s="80"/>
      <c r="J3" s="80"/>
      <c r="K3" s="80"/>
      <c r="L3" s="80"/>
      <c r="M3" s="80"/>
      <c r="N3" s="80"/>
      <c r="O3" s="80"/>
      <c r="P3" s="80"/>
      <c r="Q3" s="80"/>
      <c r="R3" s="80"/>
      <c r="S3" s="80"/>
      <c r="T3" s="80"/>
      <c r="U3" s="80"/>
      <c r="V3" s="80"/>
      <c r="W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row>
    <row r="4" spans="1:95" ht="15.75">
      <c r="A4" s="16" t="s">
        <v>96</v>
      </c>
      <c r="B4" s="17" t="s">
        <v>55</v>
      </c>
      <c r="C4" s="17"/>
      <c r="D4" s="18" t="s">
        <v>56</v>
      </c>
      <c r="E4" s="18" t="s">
        <v>57</v>
      </c>
      <c r="F4" s="18" t="s">
        <v>58</v>
      </c>
      <c r="G4" s="18" t="s">
        <v>59</v>
      </c>
      <c r="H4" s="18" t="s">
        <v>60</v>
      </c>
      <c r="I4" s="18" t="s">
        <v>61</v>
      </c>
      <c r="J4" s="18" t="s">
        <v>62</v>
      </c>
      <c r="K4" s="18" t="s">
        <v>63</v>
      </c>
      <c r="L4" s="18" t="s">
        <v>64</v>
      </c>
      <c r="M4" s="18" t="s">
        <v>65</v>
      </c>
      <c r="N4" s="18" t="s">
        <v>66</v>
      </c>
      <c r="O4" s="18" t="s">
        <v>67</v>
      </c>
      <c r="P4" s="18" t="s">
        <v>68</v>
      </c>
      <c r="Q4" s="18" t="s">
        <v>69</v>
      </c>
      <c r="R4" s="18" t="s">
        <v>70</v>
      </c>
      <c r="S4" s="18" t="s">
        <v>71</v>
      </c>
      <c r="T4" s="18" t="s">
        <v>72</v>
      </c>
      <c r="U4" s="18" t="s">
        <v>73</v>
      </c>
      <c r="V4" s="18" t="s">
        <v>74</v>
      </c>
      <c r="W4" s="19"/>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row>
    <row r="5" spans="1:95" ht="15.75">
      <c r="A5" s="67" t="s">
        <v>85</v>
      </c>
      <c r="B5" s="22">
        <v>253905</v>
      </c>
      <c r="C5" s="22"/>
      <c r="D5" s="23">
        <v>18243</v>
      </c>
      <c r="E5" s="23">
        <v>16876</v>
      </c>
      <c r="F5" s="23">
        <v>14392</v>
      </c>
      <c r="G5" s="23">
        <v>15353</v>
      </c>
      <c r="H5" s="23">
        <v>18551</v>
      </c>
      <c r="I5" s="23">
        <v>21633</v>
      </c>
      <c r="J5" s="23">
        <v>18998</v>
      </c>
      <c r="K5" s="23">
        <v>16151</v>
      </c>
      <c r="L5" s="23">
        <v>15517</v>
      </c>
      <c r="M5" s="23">
        <v>17538</v>
      </c>
      <c r="N5" s="23">
        <v>17970</v>
      </c>
      <c r="O5" s="23">
        <v>15939</v>
      </c>
      <c r="P5" s="23">
        <v>13115</v>
      </c>
      <c r="Q5" s="23">
        <v>11908</v>
      </c>
      <c r="R5" s="23">
        <v>8477</v>
      </c>
      <c r="S5" s="23">
        <v>6333</v>
      </c>
      <c r="T5" s="23">
        <v>4108</v>
      </c>
      <c r="U5" s="23">
        <v>1980</v>
      </c>
      <c r="V5" s="23">
        <v>823</v>
      </c>
      <c r="W5" s="22"/>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24"/>
      <c r="BU5" s="68"/>
      <c r="BV5" s="68"/>
      <c r="BW5" s="68"/>
      <c r="BX5" s="68"/>
      <c r="BY5" s="68"/>
      <c r="BZ5" s="68"/>
      <c r="CA5" s="68"/>
      <c r="CB5" s="68"/>
      <c r="CC5" s="68"/>
      <c r="CD5" s="68"/>
      <c r="CE5" s="68"/>
      <c r="CF5" s="68"/>
      <c r="CG5" s="15"/>
      <c r="CH5" s="15"/>
      <c r="CI5" s="15"/>
      <c r="CJ5" s="15"/>
      <c r="CK5" s="15"/>
      <c r="CL5" s="15"/>
      <c r="CM5" s="15"/>
      <c r="CN5" s="15"/>
      <c r="CO5" s="15"/>
      <c r="CP5" s="15"/>
      <c r="CQ5" s="15"/>
    </row>
    <row r="6" spans="1:95" ht="15.75">
      <c r="A6" s="67">
        <v>2</v>
      </c>
      <c r="B6" s="22">
        <v>256250</v>
      </c>
      <c r="C6" s="22"/>
      <c r="D6" s="23">
        <v>17283</v>
      </c>
      <c r="E6" s="23">
        <v>16555</v>
      </c>
      <c r="F6" s="23">
        <v>14576</v>
      </c>
      <c r="G6" s="23">
        <v>15331</v>
      </c>
      <c r="H6" s="23">
        <v>17909</v>
      </c>
      <c r="I6" s="23">
        <v>20149</v>
      </c>
      <c r="J6" s="23">
        <v>18230</v>
      </c>
      <c r="K6" s="23">
        <v>16179</v>
      </c>
      <c r="L6" s="23">
        <v>15504</v>
      </c>
      <c r="M6" s="23">
        <v>17661</v>
      </c>
      <c r="N6" s="23">
        <v>18234</v>
      </c>
      <c r="O6" s="23">
        <v>16651</v>
      </c>
      <c r="P6" s="23">
        <v>13770</v>
      </c>
      <c r="Q6" s="23">
        <v>13122</v>
      </c>
      <c r="R6" s="23">
        <v>9465</v>
      </c>
      <c r="S6" s="23">
        <v>7266</v>
      </c>
      <c r="T6" s="23">
        <v>4944</v>
      </c>
      <c r="U6" s="23">
        <v>2365</v>
      </c>
      <c r="V6" s="23">
        <v>1056</v>
      </c>
      <c r="W6" s="22"/>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24"/>
      <c r="BU6" s="68"/>
      <c r="BV6" s="68"/>
      <c r="BW6" s="68"/>
      <c r="BX6" s="68"/>
      <c r="BY6" s="68"/>
      <c r="BZ6" s="68"/>
      <c r="CA6" s="68"/>
      <c r="CB6" s="68"/>
      <c r="CC6" s="68"/>
      <c r="CD6" s="68"/>
      <c r="CE6" s="68"/>
      <c r="CF6" s="68"/>
      <c r="CG6" s="68"/>
      <c r="CH6" s="15"/>
      <c r="CI6" s="15"/>
      <c r="CJ6" s="15"/>
      <c r="CK6" s="15"/>
      <c r="CL6" s="15"/>
      <c r="CM6" s="15"/>
      <c r="CN6" s="15"/>
      <c r="CO6" s="15"/>
      <c r="CP6" s="68"/>
      <c r="CQ6" s="15"/>
    </row>
    <row r="7" spans="1:95" ht="15.75">
      <c r="A7" s="67">
        <v>3</v>
      </c>
      <c r="B7" s="22">
        <v>253672</v>
      </c>
      <c r="C7" s="22"/>
      <c r="D7" s="23">
        <v>15354</v>
      </c>
      <c r="E7" s="23">
        <v>14998</v>
      </c>
      <c r="F7" s="23">
        <v>13363</v>
      </c>
      <c r="G7" s="23">
        <v>14384</v>
      </c>
      <c r="H7" s="23">
        <v>17360</v>
      </c>
      <c r="I7" s="23">
        <v>19232</v>
      </c>
      <c r="J7" s="23">
        <v>18146</v>
      </c>
      <c r="K7" s="23">
        <v>15440</v>
      </c>
      <c r="L7" s="23">
        <v>15558</v>
      </c>
      <c r="M7" s="23">
        <v>17803</v>
      </c>
      <c r="N7" s="23">
        <v>18527</v>
      </c>
      <c r="O7" s="23">
        <v>16891</v>
      </c>
      <c r="P7" s="23">
        <v>14166</v>
      </c>
      <c r="Q7" s="23">
        <v>14196</v>
      </c>
      <c r="R7" s="23">
        <v>10672</v>
      </c>
      <c r="S7" s="23">
        <v>8236</v>
      </c>
      <c r="T7" s="23">
        <v>5569</v>
      </c>
      <c r="U7" s="23">
        <v>2680</v>
      </c>
      <c r="V7" s="23">
        <v>1097</v>
      </c>
      <c r="W7" s="22"/>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24"/>
      <c r="BU7" s="2"/>
      <c r="BV7" s="2"/>
      <c r="BW7" s="2"/>
      <c r="BX7" s="2"/>
      <c r="BY7" s="2"/>
      <c r="BZ7" s="2"/>
      <c r="CA7" s="2"/>
      <c r="CB7" s="2"/>
      <c r="CC7" s="2"/>
      <c r="CD7" s="2"/>
      <c r="CE7" s="2"/>
      <c r="CF7" s="2"/>
      <c r="CG7" s="2"/>
      <c r="CH7" s="2"/>
      <c r="CI7" s="2"/>
      <c r="CP7" s="2"/>
    </row>
    <row r="8" spans="1:95" ht="15.75">
      <c r="A8" s="67">
        <v>4</v>
      </c>
      <c r="B8" s="22">
        <v>254674</v>
      </c>
      <c r="C8" s="22"/>
      <c r="D8" s="23">
        <v>14197</v>
      </c>
      <c r="E8" s="23">
        <v>14269</v>
      </c>
      <c r="F8" s="23">
        <v>13005</v>
      </c>
      <c r="G8" s="23">
        <v>13904</v>
      </c>
      <c r="H8" s="23">
        <v>17585</v>
      </c>
      <c r="I8" s="23">
        <v>19428</v>
      </c>
      <c r="J8" s="23">
        <v>18219</v>
      </c>
      <c r="K8" s="23">
        <v>16315</v>
      </c>
      <c r="L8" s="23">
        <v>15745</v>
      </c>
      <c r="M8" s="23">
        <v>18057</v>
      </c>
      <c r="N8" s="23">
        <v>18505</v>
      </c>
      <c r="O8" s="23">
        <v>17355</v>
      </c>
      <c r="P8" s="23">
        <v>15009</v>
      </c>
      <c r="Q8" s="23">
        <v>14771</v>
      </c>
      <c r="R8" s="23">
        <v>10864</v>
      </c>
      <c r="S8" s="23">
        <v>8084</v>
      </c>
      <c r="T8" s="23">
        <v>5501</v>
      </c>
      <c r="U8" s="23">
        <v>2755</v>
      </c>
      <c r="V8" s="23">
        <v>1106</v>
      </c>
      <c r="W8" s="22"/>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24"/>
      <c r="BU8" s="2"/>
      <c r="BV8" s="2"/>
      <c r="BW8" s="2"/>
      <c r="BX8" s="2"/>
      <c r="BY8" s="2"/>
      <c r="BZ8" s="2"/>
      <c r="CA8" s="2"/>
      <c r="CB8" s="2"/>
      <c r="CC8" s="2"/>
      <c r="CD8" s="2"/>
      <c r="CE8" s="2"/>
      <c r="CF8" s="2"/>
      <c r="CG8" s="2"/>
      <c r="CH8" s="2"/>
      <c r="CI8" s="2"/>
      <c r="CP8" s="2"/>
    </row>
    <row r="9" spans="1:95" ht="15.75">
      <c r="A9" s="67">
        <v>5</v>
      </c>
      <c r="B9" s="22">
        <v>261205</v>
      </c>
      <c r="C9" s="22"/>
      <c r="D9" s="23">
        <v>13591</v>
      </c>
      <c r="E9" s="23">
        <v>14118</v>
      </c>
      <c r="F9" s="23">
        <v>12955</v>
      </c>
      <c r="G9" s="23">
        <v>14225</v>
      </c>
      <c r="H9" s="23">
        <v>17865</v>
      </c>
      <c r="I9" s="23">
        <v>18728</v>
      </c>
      <c r="J9" s="23">
        <v>18067</v>
      </c>
      <c r="K9" s="23">
        <v>16281</v>
      </c>
      <c r="L9" s="23">
        <v>15933</v>
      </c>
      <c r="M9" s="23">
        <v>18478</v>
      </c>
      <c r="N9" s="23">
        <v>19683</v>
      </c>
      <c r="O9" s="23">
        <v>18234</v>
      </c>
      <c r="P9" s="23">
        <v>16200</v>
      </c>
      <c r="Q9" s="23">
        <v>15939</v>
      </c>
      <c r="R9" s="23">
        <v>11904</v>
      </c>
      <c r="S9" s="23">
        <v>8832</v>
      </c>
      <c r="T9" s="23">
        <v>5943</v>
      </c>
      <c r="U9" s="23">
        <v>2962</v>
      </c>
      <c r="V9" s="23">
        <v>1267</v>
      </c>
      <c r="W9" s="22"/>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24"/>
      <c r="BU9" s="2"/>
      <c r="BV9" s="2"/>
      <c r="BW9" s="2"/>
      <c r="BX9" s="2"/>
      <c r="BY9" s="2"/>
      <c r="BZ9" s="2"/>
      <c r="CA9" s="2"/>
      <c r="CB9" s="2"/>
      <c r="CC9" s="2"/>
      <c r="CD9" s="2"/>
      <c r="CE9" s="2"/>
      <c r="CF9" s="2"/>
      <c r="CG9" s="2"/>
      <c r="CH9" s="2"/>
      <c r="CI9" s="2"/>
      <c r="CP9" s="2"/>
    </row>
    <row r="10" spans="1:95" ht="15.75">
      <c r="A10" s="67">
        <v>6</v>
      </c>
      <c r="B10" s="22">
        <v>263371</v>
      </c>
      <c r="C10" s="22"/>
      <c r="D10" s="23">
        <v>13339</v>
      </c>
      <c r="E10" s="23">
        <v>14016</v>
      </c>
      <c r="F10" s="23">
        <v>13254</v>
      </c>
      <c r="G10" s="23">
        <v>14954</v>
      </c>
      <c r="H10" s="23">
        <v>17611</v>
      </c>
      <c r="I10" s="23">
        <v>17475</v>
      </c>
      <c r="J10" s="23">
        <v>16713</v>
      </c>
      <c r="K10" s="23">
        <v>15673</v>
      </c>
      <c r="L10" s="23">
        <v>15837</v>
      </c>
      <c r="M10" s="23">
        <v>18990</v>
      </c>
      <c r="N10" s="23">
        <v>20454</v>
      </c>
      <c r="O10" s="23">
        <v>19108</v>
      </c>
      <c r="P10" s="23">
        <v>16749</v>
      </c>
      <c r="Q10" s="23">
        <v>17128</v>
      </c>
      <c r="R10" s="23">
        <v>12356</v>
      </c>
      <c r="S10" s="23">
        <v>9236</v>
      </c>
      <c r="T10" s="23">
        <v>6085</v>
      </c>
      <c r="U10" s="23">
        <v>3063</v>
      </c>
      <c r="V10" s="23">
        <v>1330</v>
      </c>
      <c r="W10" s="22"/>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24"/>
      <c r="BU10" s="2"/>
      <c r="BV10" s="2"/>
      <c r="BW10" s="2"/>
      <c r="BX10" s="2"/>
      <c r="BY10" s="2"/>
      <c r="BZ10" s="2"/>
      <c r="CA10" s="2"/>
      <c r="CB10" s="2"/>
      <c r="CC10" s="2"/>
      <c r="CD10" s="2"/>
      <c r="CE10" s="2"/>
      <c r="CF10" s="2"/>
      <c r="CG10" s="2"/>
      <c r="CH10" s="2"/>
      <c r="CI10" s="2"/>
      <c r="CJ10" s="2"/>
      <c r="CP10" s="2"/>
    </row>
    <row r="11" spans="1:95" ht="15.75">
      <c r="A11" s="67">
        <v>7</v>
      </c>
      <c r="B11" s="22">
        <v>267596</v>
      </c>
      <c r="C11" s="22"/>
      <c r="D11" s="23">
        <v>13662</v>
      </c>
      <c r="E11" s="23">
        <v>14625</v>
      </c>
      <c r="F11" s="23">
        <v>13653</v>
      </c>
      <c r="G11" s="23">
        <v>14885</v>
      </c>
      <c r="H11" s="23">
        <v>16936</v>
      </c>
      <c r="I11" s="23">
        <v>16943</v>
      </c>
      <c r="J11" s="23">
        <v>16600</v>
      </c>
      <c r="K11" s="23">
        <v>15887</v>
      </c>
      <c r="L11" s="23">
        <v>16912</v>
      </c>
      <c r="M11" s="23">
        <v>20034</v>
      </c>
      <c r="N11" s="23">
        <v>21244</v>
      </c>
      <c r="O11" s="23">
        <v>19527</v>
      </c>
      <c r="P11" s="23">
        <v>17355</v>
      </c>
      <c r="Q11" s="23">
        <v>17281</v>
      </c>
      <c r="R11" s="23">
        <v>12678</v>
      </c>
      <c r="S11" s="23">
        <v>8928</v>
      </c>
      <c r="T11" s="23">
        <v>6009</v>
      </c>
      <c r="U11" s="23">
        <v>3120</v>
      </c>
      <c r="V11" s="23">
        <v>1317</v>
      </c>
      <c r="W11" s="22"/>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24"/>
      <c r="BU11" s="2"/>
      <c r="BV11" s="2"/>
      <c r="BW11" s="2"/>
      <c r="BX11" s="2"/>
      <c r="BY11" s="2"/>
      <c r="BZ11" s="2"/>
      <c r="CA11" s="2"/>
      <c r="CB11" s="2"/>
      <c r="CC11" s="2"/>
      <c r="CD11" s="2"/>
      <c r="CE11" s="2"/>
      <c r="CF11" s="2"/>
      <c r="CG11" s="2"/>
      <c r="CH11" s="2"/>
      <c r="CI11" s="2"/>
      <c r="CP11" s="2"/>
    </row>
    <row r="12" spans="1:95" ht="15.75">
      <c r="A12" s="67">
        <v>8</v>
      </c>
      <c r="B12" s="22">
        <v>269607</v>
      </c>
      <c r="C12" s="22"/>
      <c r="D12" s="23">
        <v>13753</v>
      </c>
      <c r="E12" s="23">
        <v>14865</v>
      </c>
      <c r="F12" s="23">
        <v>14574</v>
      </c>
      <c r="G12" s="23">
        <v>15718</v>
      </c>
      <c r="H12" s="23">
        <v>18797</v>
      </c>
      <c r="I12" s="23">
        <v>17265</v>
      </c>
      <c r="J12" s="23">
        <v>16140</v>
      </c>
      <c r="K12" s="23">
        <v>16340</v>
      </c>
      <c r="L12" s="23">
        <v>17591</v>
      </c>
      <c r="M12" s="23">
        <v>20167</v>
      </c>
      <c r="N12" s="23">
        <v>21338</v>
      </c>
      <c r="O12" s="23">
        <v>19257</v>
      </c>
      <c r="P12" s="23">
        <v>16900</v>
      </c>
      <c r="Q12" s="23">
        <v>16249</v>
      </c>
      <c r="R12" s="23">
        <v>11993</v>
      </c>
      <c r="S12" s="23">
        <v>8547</v>
      </c>
      <c r="T12" s="23">
        <v>5801</v>
      </c>
      <c r="U12" s="23">
        <v>3048</v>
      </c>
      <c r="V12" s="23">
        <v>1264</v>
      </c>
      <c r="W12" s="22"/>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24"/>
      <c r="BU12" s="2"/>
      <c r="BV12" s="2"/>
      <c r="BW12" s="2"/>
      <c r="BX12" s="2"/>
      <c r="BY12" s="2"/>
      <c r="BZ12" s="2"/>
      <c r="CA12" s="2"/>
      <c r="CB12" s="2"/>
      <c r="CC12" s="2"/>
      <c r="CD12" s="2"/>
      <c r="CE12" s="2"/>
      <c r="CF12" s="2"/>
      <c r="CG12" s="2"/>
      <c r="CH12" s="2"/>
      <c r="CI12" s="2"/>
      <c r="CP12" s="2"/>
    </row>
    <row r="13" spans="1:95" ht="15.75">
      <c r="A13" s="67">
        <v>9</v>
      </c>
      <c r="B13" s="22">
        <v>269748</v>
      </c>
      <c r="C13" s="22"/>
      <c r="D13" s="23">
        <v>14358</v>
      </c>
      <c r="E13" s="23">
        <v>16123</v>
      </c>
      <c r="F13" s="23">
        <v>15270</v>
      </c>
      <c r="G13" s="23">
        <v>15921</v>
      </c>
      <c r="H13" s="23">
        <v>17165</v>
      </c>
      <c r="I13" s="23">
        <v>16348</v>
      </c>
      <c r="J13" s="23">
        <v>15247</v>
      </c>
      <c r="K13" s="23">
        <v>16591</v>
      </c>
      <c r="L13" s="23">
        <v>18288</v>
      </c>
      <c r="M13" s="23">
        <v>20168</v>
      </c>
      <c r="N13" s="23">
        <v>20965</v>
      </c>
      <c r="O13" s="23">
        <v>19029</v>
      </c>
      <c r="P13" s="23">
        <v>16838</v>
      </c>
      <c r="Q13" s="23">
        <v>16660</v>
      </c>
      <c r="R13" s="23">
        <v>11861</v>
      </c>
      <c r="S13" s="23">
        <v>8435</v>
      </c>
      <c r="T13" s="23">
        <v>6063</v>
      </c>
      <c r="U13" s="23">
        <v>3110</v>
      </c>
      <c r="V13" s="23">
        <v>1308</v>
      </c>
      <c r="W13" s="22"/>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24"/>
      <c r="BU13" s="2"/>
      <c r="BV13" s="2"/>
      <c r="BW13" s="2"/>
      <c r="BX13" s="2"/>
      <c r="BY13" s="2"/>
      <c r="BZ13" s="2"/>
      <c r="CA13" s="2"/>
      <c r="CB13" s="2"/>
      <c r="CC13" s="2"/>
      <c r="CD13" s="2"/>
      <c r="CE13" s="2"/>
      <c r="CF13" s="2"/>
      <c r="CG13" s="2"/>
      <c r="CH13" s="2"/>
      <c r="CI13" s="2"/>
      <c r="CP13" s="2"/>
    </row>
    <row r="14" spans="1:95" ht="15.75">
      <c r="A14" s="67" t="s">
        <v>86</v>
      </c>
      <c r="B14" s="22">
        <v>277475</v>
      </c>
      <c r="C14" s="22"/>
      <c r="D14" s="23">
        <v>13747</v>
      </c>
      <c r="E14" s="23">
        <v>15847</v>
      </c>
      <c r="F14" s="23">
        <v>15339</v>
      </c>
      <c r="G14" s="23">
        <v>17939</v>
      </c>
      <c r="H14" s="23">
        <v>21909</v>
      </c>
      <c r="I14" s="23">
        <v>18948</v>
      </c>
      <c r="J14" s="23">
        <v>15945</v>
      </c>
      <c r="K14" s="23">
        <v>16411</v>
      </c>
      <c r="L14" s="23">
        <v>18044</v>
      </c>
      <c r="M14" s="23">
        <v>20526</v>
      </c>
      <c r="N14" s="23">
        <v>20509</v>
      </c>
      <c r="O14" s="23">
        <v>18746</v>
      </c>
      <c r="P14" s="23">
        <v>16304</v>
      </c>
      <c r="Q14" s="23">
        <v>16213</v>
      </c>
      <c r="R14" s="23">
        <v>11599</v>
      </c>
      <c r="S14" s="23">
        <v>8618</v>
      </c>
      <c r="T14" s="23">
        <v>6178</v>
      </c>
      <c r="U14" s="23">
        <v>3204</v>
      </c>
      <c r="V14" s="23">
        <v>1449</v>
      </c>
      <c r="W14" s="22"/>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24"/>
      <c r="BU14" s="2"/>
      <c r="BV14" s="2"/>
      <c r="BW14" s="2"/>
      <c r="BX14" s="2"/>
      <c r="BY14" s="2"/>
      <c r="BZ14" s="2"/>
      <c r="CA14" s="2"/>
      <c r="CB14" s="2"/>
      <c r="CC14" s="2"/>
      <c r="CD14" s="2"/>
      <c r="CE14" s="2"/>
      <c r="CF14" s="2"/>
      <c r="CG14" s="2"/>
      <c r="CH14" s="2"/>
      <c r="CI14" s="2"/>
      <c r="CP14" s="2"/>
    </row>
    <row r="15" spans="1:95" ht="15.75">
      <c r="A15" s="26"/>
      <c r="B15" s="27"/>
      <c r="C15" s="27"/>
      <c r="D15" s="27"/>
      <c r="E15" s="27"/>
      <c r="F15" s="27"/>
      <c r="G15" s="27"/>
      <c r="H15" s="27"/>
      <c r="I15" s="27"/>
      <c r="J15" s="27"/>
      <c r="K15" s="27"/>
      <c r="L15" s="27"/>
      <c r="M15" s="27"/>
      <c r="N15" s="27"/>
      <c r="O15" s="27"/>
      <c r="P15" s="27"/>
      <c r="Q15" s="27"/>
      <c r="R15" s="27"/>
      <c r="S15" s="27"/>
      <c r="T15" s="27"/>
      <c r="U15" s="27"/>
      <c r="V15" s="27"/>
      <c r="W15" s="27"/>
      <c r="X15" s="28"/>
      <c r="Y15" s="24"/>
      <c r="Z15" s="24"/>
      <c r="AA15" s="24"/>
      <c r="AB15" s="24"/>
      <c r="AC15" s="24"/>
      <c r="AD15" s="24"/>
      <c r="AE15" s="24"/>
      <c r="AF15" s="24"/>
      <c r="AG15" s="24"/>
      <c r="AH15" s="24"/>
      <c r="AI15" s="24"/>
      <c r="AJ15" s="24"/>
      <c r="AK15" s="24"/>
      <c r="AL15" s="24"/>
      <c r="AM15" s="24"/>
      <c r="AN15" s="24"/>
      <c r="AO15" s="24"/>
      <c r="AP15" s="24"/>
      <c r="AQ15" s="24"/>
      <c r="AR15" s="24"/>
      <c r="AS15" s="24"/>
      <c r="AT15" s="24"/>
      <c r="AU15" s="28"/>
      <c r="AV15" s="28"/>
      <c r="AW15" s="24"/>
      <c r="AX15" s="24"/>
      <c r="AY15" s="24"/>
      <c r="AZ15" s="24"/>
      <c r="BA15" s="24"/>
      <c r="BB15" s="24"/>
      <c r="BC15" s="24"/>
      <c r="BD15" s="24"/>
      <c r="BE15" s="24"/>
      <c r="BF15" s="24"/>
      <c r="BG15" s="24"/>
      <c r="BH15" s="24"/>
      <c r="BI15" s="24"/>
      <c r="BJ15" s="24"/>
      <c r="BK15" s="24"/>
      <c r="BL15" s="24"/>
      <c r="BM15" s="24"/>
      <c r="BN15" s="24"/>
      <c r="BO15" s="24"/>
      <c r="BP15" s="24"/>
      <c r="BQ15" s="24"/>
      <c r="BR15" s="24"/>
      <c r="BS15" s="28"/>
      <c r="BT15" s="24"/>
    </row>
    <row r="16" spans="1:95">
      <c r="A16" s="29"/>
      <c r="B16" s="30"/>
      <c r="C16" s="30"/>
      <c r="D16" s="30"/>
      <c r="E16" s="30"/>
      <c r="F16" s="30"/>
      <c r="G16" s="30"/>
      <c r="H16" s="30"/>
      <c r="I16" s="30"/>
      <c r="J16" s="30"/>
      <c r="K16" s="30"/>
      <c r="L16" s="30"/>
      <c r="M16" s="30"/>
      <c r="N16" s="30"/>
      <c r="O16" s="30"/>
      <c r="P16" s="30"/>
      <c r="Q16" s="30"/>
      <c r="R16" s="30"/>
      <c r="S16" s="30"/>
      <c r="T16" s="30"/>
      <c r="U16" s="30"/>
      <c r="V16" s="30"/>
      <c r="W16" s="22"/>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row>
    <row r="17" spans="1:95">
      <c r="A17" s="12" t="s">
        <v>2</v>
      </c>
      <c r="B17" s="13"/>
      <c r="C17" s="13"/>
      <c r="D17" s="80" t="s">
        <v>53</v>
      </c>
      <c r="E17" s="80"/>
      <c r="F17" s="80"/>
      <c r="G17" s="80"/>
      <c r="H17" s="80"/>
      <c r="I17" s="80"/>
      <c r="J17" s="80"/>
      <c r="K17" s="80"/>
      <c r="L17" s="80"/>
      <c r="M17" s="80"/>
      <c r="N17" s="80"/>
      <c r="O17" s="80"/>
      <c r="P17" s="80"/>
      <c r="Q17" s="80"/>
      <c r="R17" s="80"/>
      <c r="S17" s="80"/>
      <c r="T17" s="80"/>
      <c r="U17" s="80"/>
      <c r="V17" s="80"/>
      <c r="W17" s="31"/>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row>
    <row r="18" spans="1:95" ht="15.75">
      <c r="A18" s="16" t="s">
        <v>96</v>
      </c>
      <c r="B18" s="17" t="s">
        <v>55</v>
      </c>
      <c r="C18" s="17"/>
      <c r="D18" s="18" t="s">
        <v>56</v>
      </c>
      <c r="E18" s="18" t="s">
        <v>57</v>
      </c>
      <c r="F18" s="18" t="s">
        <v>58</v>
      </c>
      <c r="G18" s="18" t="s">
        <v>59</v>
      </c>
      <c r="H18" s="18" t="s">
        <v>60</v>
      </c>
      <c r="I18" s="18" t="s">
        <v>61</v>
      </c>
      <c r="J18" s="18" t="s">
        <v>62</v>
      </c>
      <c r="K18" s="18" t="s">
        <v>63</v>
      </c>
      <c r="L18" s="18" t="s">
        <v>64</v>
      </c>
      <c r="M18" s="18" t="s">
        <v>65</v>
      </c>
      <c r="N18" s="18" t="s">
        <v>66</v>
      </c>
      <c r="O18" s="18" t="s">
        <v>67</v>
      </c>
      <c r="P18" s="18" t="s">
        <v>68</v>
      </c>
      <c r="Q18" s="18" t="s">
        <v>69</v>
      </c>
      <c r="R18" s="18" t="s">
        <v>70</v>
      </c>
      <c r="S18" s="18" t="s">
        <v>71</v>
      </c>
      <c r="T18" s="18" t="s">
        <v>72</v>
      </c>
      <c r="U18" s="18" t="s">
        <v>73</v>
      </c>
      <c r="V18" s="18" t="s">
        <v>74</v>
      </c>
      <c r="W18" s="19"/>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row>
    <row r="19" spans="1:95" ht="15.75">
      <c r="A19" s="67" t="s">
        <v>85</v>
      </c>
      <c r="B19" s="22">
        <v>269651</v>
      </c>
      <c r="C19" s="22"/>
      <c r="D19" s="23">
        <v>17211</v>
      </c>
      <c r="E19" s="23">
        <v>16211</v>
      </c>
      <c r="F19" s="23">
        <v>13947</v>
      </c>
      <c r="G19" s="23">
        <v>14825</v>
      </c>
      <c r="H19" s="23">
        <v>18388</v>
      </c>
      <c r="I19" s="23">
        <v>22752</v>
      </c>
      <c r="J19" s="23">
        <v>20134</v>
      </c>
      <c r="K19" s="23">
        <v>16950</v>
      </c>
      <c r="L19" s="23">
        <v>16158</v>
      </c>
      <c r="M19" s="23">
        <v>18871</v>
      </c>
      <c r="N19" s="23">
        <v>19214</v>
      </c>
      <c r="O19" s="23">
        <v>17096</v>
      </c>
      <c r="P19" s="23">
        <v>13466</v>
      </c>
      <c r="Q19" s="23">
        <v>12638</v>
      </c>
      <c r="R19" s="23">
        <v>10056</v>
      </c>
      <c r="S19" s="23">
        <v>8839</v>
      </c>
      <c r="T19" s="23">
        <v>6763</v>
      </c>
      <c r="U19" s="23">
        <v>4023</v>
      </c>
      <c r="V19" s="23">
        <v>2109</v>
      </c>
      <c r="W19" s="22"/>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24"/>
      <c r="BU19" s="68"/>
      <c r="BV19" s="68"/>
      <c r="BW19" s="68"/>
      <c r="BX19" s="68"/>
      <c r="BY19" s="68"/>
      <c r="BZ19" s="68"/>
      <c r="CA19" s="68"/>
      <c r="CB19" s="68"/>
      <c r="CC19" s="68"/>
      <c r="CD19" s="68"/>
      <c r="CE19" s="68"/>
      <c r="CF19" s="68"/>
      <c r="CG19" s="68"/>
      <c r="CH19" s="68"/>
      <c r="CI19" s="68"/>
      <c r="CJ19" s="68"/>
      <c r="CK19" s="68"/>
      <c r="CL19" s="15"/>
      <c r="CM19" s="15"/>
      <c r="CN19" s="15"/>
      <c r="CO19" s="15"/>
      <c r="CP19" s="68"/>
      <c r="CQ19" s="15"/>
    </row>
    <row r="20" spans="1:95" ht="15.75">
      <c r="A20" s="67">
        <v>2</v>
      </c>
      <c r="B20" s="22">
        <v>278521</v>
      </c>
      <c r="C20" s="22"/>
      <c r="D20" s="23">
        <v>16414</v>
      </c>
      <c r="E20" s="23">
        <v>15934</v>
      </c>
      <c r="F20" s="23">
        <v>14062</v>
      </c>
      <c r="G20" s="23">
        <v>14587</v>
      </c>
      <c r="H20" s="23">
        <v>18502</v>
      </c>
      <c r="I20" s="23">
        <v>21516</v>
      </c>
      <c r="J20" s="23">
        <v>20310</v>
      </c>
      <c r="K20" s="23">
        <v>17390</v>
      </c>
      <c r="L20" s="23">
        <v>16899</v>
      </c>
      <c r="M20" s="23">
        <v>19580</v>
      </c>
      <c r="N20" s="23">
        <v>19722</v>
      </c>
      <c r="O20" s="23">
        <v>17754</v>
      </c>
      <c r="P20" s="23">
        <v>15196</v>
      </c>
      <c r="Q20" s="23">
        <v>14547</v>
      </c>
      <c r="R20" s="23">
        <v>11238</v>
      </c>
      <c r="S20" s="23">
        <v>9911</v>
      </c>
      <c r="T20" s="23">
        <v>7684</v>
      </c>
      <c r="U20" s="23">
        <v>4658</v>
      </c>
      <c r="V20" s="23">
        <v>2617</v>
      </c>
      <c r="W20" s="22"/>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24"/>
      <c r="BU20" s="68"/>
      <c r="BV20" s="68"/>
      <c r="BW20" s="68"/>
      <c r="BX20" s="68"/>
      <c r="BY20" s="68"/>
      <c r="BZ20" s="68"/>
      <c r="CA20" s="68"/>
      <c r="CB20" s="68"/>
      <c r="CC20" s="68"/>
      <c r="CD20" s="68"/>
      <c r="CE20" s="68"/>
      <c r="CF20" s="68"/>
      <c r="CG20" s="68"/>
      <c r="CH20" s="68"/>
      <c r="CI20" s="68"/>
      <c r="CJ20" s="68"/>
      <c r="CK20" s="68"/>
      <c r="CL20" s="68"/>
      <c r="CM20" s="15"/>
      <c r="CN20" s="15"/>
      <c r="CO20" s="15"/>
      <c r="CP20" s="68"/>
      <c r="CQ20" s="15"/>
    </row>
    <row r="21" spans="1:95" ht="15.75">
      <c r="A21" s="67">
        <v>3</v>
      </c>
      <c r="B21" s="22">
        <v>273626</v>
      </c>
      <c r="C21" s="22"/>
      <c r="D21" s="23">
        <v>14657</v>
      </c>
      <c r="E21" s="23">
        <v>14550</v>
      </c>
      <c r="F21" s="23">
        <v>12535</v>
      </c>
      <c r="G21" s="23">
        <v>14106</v>
      </c>
      <c r="H21" s="23">
        <v>18494</v>
      </c>
      <c r="I21" s="23">
        <v>20148</v>
      </c>
      <c r="J21" s="23">
        <v>18673</v>
      </c>
      <c r="K21" s="23">
        <v>16217</v>
      </c>
      <c r="L21" s="23">
        <v>16137</v>
      </c>
      <c r="M21" s="23">
        <v>19135</v>
      </c>
      <c r="N21" s="23">
        <v>19755</v>
      </c>
      <c r="O21" s="23">
        <v>18058</v>
      </c>
      <c r="P21" s="23">
        <v>15579</v>
      </c>
      <c r="Q21" s="23">
        <v>15565</v>
      </c>
      <c r="R21" s="23">
        <v>12509</v>
      </c>
      <c r="S21" s="23">
        <v>10959</v>
      </c>
      <c r="T21" s="23">
        <v>8516</v>
      </c>
      <c r="U21" s="23">
        <v>5117</v>
      </c>
      <c r="V21" s="23">
        <v>2916</v>
      </c>
      <c r="W21" s="22"/>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24"/>
      <c r="BU21" s="68"/>
      <c r="BV21" s="68"/>
      <c r="BW21" s="68"/>
      <c r="BX21" s="68"/>
      <c r="BY21" s="68"/>
      <c r="BZ21" s="68"/>
      <c r="CA21" s="68"/>
      <c r="CB21" s="68"/>
      <c r="CC21" s="68"/>
      <c r="CD21" s="68"/>
      <c r="CE21" s="68"/>
      <c r="CF21" s="68"/>
      <c r="CG21" s="68"/>
      <c r="CH21" s="68"/>
      <c r="CI21" s="68"/>
      <c r="CJ21" s="68"/>
      <c r="CK21" s="68"/>
      <c r="CL21" s="68"/>
      <c r="CM21" s="68"/>
      <c r="CN21" s="15"/>
      <c r="CO21" s="15"/>
      <c r="CP21" s="68"/>
      <c r="CQ21" s="15"/>
    </row>
    <row r="22" spans="1:95" ht="15.75">
      <c r="A22" s="67">
        <v>4</v>
      </c>
      <c r="B22" s="22">
        <v>271162</v>
      </c>
      <c r="C22" s="22"/>
      <c r="D22" s="23">
        <v>13666</v>
      </c>
      <c r="E22" s="23">
        <v>13684</v>
      </c>
      <c r="F22" s="23">
        <v>12265</v>
      </c>
      <c r="G22" s="23">
        <v>13284</v>
      </c>
      <c r="H22" s="23">
        <v>17420</v>
      </c>
      <c r="I22" s="23">
        <v>19556</v>
      </c>
      <c r="J22" s="23">
        <v>18632</v>
      </c>
      <c r="K22" s="23">
        <v>16189</v>
      </c>
      <c r="L22" s="23">
        <v>16633</v>
      </c>
      <c r="M22" s="23">
        <v>19247</v>
      </c>
      <c r="N22" s="23">
        <v>19912</v>
      </c>
      <c r="O22" s="23">
        <v>18399</v>
      </c>
      <c r="P22" s="23">
        <v>16231</v>
      </c>
      <c r="Q22" s="23">
        <v>16179</v>
      </c>
      <c r="R22" s="23">
        <v>12716</v>
      </c>
      <c r="S22" s="23">
        <v>10722</v>
      </c>
      <c r="T22" s="23">
        <v>8560</v>
      </c>
      <c r="U22" s="23">
        <v>5030</v>
      </c>
      <c r="V22" s="23">
        <v>2837</v>
      </c>
      <c r="W22" s="22"/>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24"/>
      <c r="BU22" s="68"/>
      <c r="BV22" s="68"/>
      <c r="BW22" s="68"/>
      <c r="BX22" s="68"/>
      <c r="BY22" s="68"/>
      <c r="BZ22" s="68"/>
      <c r="CA22" s="68"/>
      <c r="CB22" s="68"/>
      <c r="CC22" s="68"/>
      <c r="CD22" s="68"/>
      <c r="CE22" s="68"/>
      <c r="CF22" s="68"/>
      <c r="CG22" s="68"/>
      <c r="CH22" s="68"/>
      <c r="CI22" s="68"/>
      <c r="CJ22" s="68"/>
      <c r="CK22" s="68"/>
      <c r="CL22" s="68"/>
      <c r="CM22" s="15"/>
      <c r="CN22" s="15"/>
      <c r="CO22" s="15"/>
      <c r="CP22" s="68"/>
      <c r="CQ22" s="15"/>
    </row>
    <row r="23" spans="1:95" ht="15.75">
      <c r="A23" s="67">
        <v>5</v>
      </c>
      <c r="B23" s="22">
        <v>274525</v>
      </c>
      <c r="C23" s="22"/>
      <c r="D23" s="23">
        <v>12727</v>
      </c>
      <c r="E23" s="23">
        <v>13504</v>
      </c>
      <c r="F23" s="23">
        <v>12337</v>
      </c>
      <c r="G23" s="23">
        <v>13765</v>
      </c>
      <c r="H23" s="23">
        <v>17817</v>
      </c>
      <c r="I23" s="23">
        <v>19282</v>
      </c>
      <c r="J23" s="23">
        <v>18079</v>
      </c>
      <c r="K23" s="23">
        <v>16035</v>
      </c>
      <c r="L23" s="23">
        <v>16288</v>
      </c>
      <c r="M23" s="23">
        <v>19729</v>
      </c>
      <c r="N23" s="23">
        <v>20530</v>
      </c>
      <c r="O23" s="23">
        <v>19305</v>
      </c>
      <c r="P23" s="23">
        <v>16834</v>
      </c>
      <c r="Q23" s="23">
        <v>17188</v>
      </c>
      <c r="R23" s="23">
        <v>13391</v>
      </c>
      <c r="S23" s="23">
        <v>10971</v>
      </c>
      <c r="T23" s="23">
        <v>8372</v>
      </c>
      <c r="U23" s="23">
        <v>5261</v>
      </c>
      <c r="V23" s="23">
        <v>3110</v>
      </c>
      <c r="W23" s="22"/>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24"/>
      <c r="BU23" s="68"/>
      <c r="BV23" s="68"/>
      <c r="BW23" s="68"/>
      <c r="BX23" s="68"/>
      <c r="BY23" s="68"/>
      <c r="BZ23" s="68"/>
      <c r="CA23" s="68"/>
      <c r="CB23" s="68"/>
      <c r="CC23" s="68"/>
      <c r="CD23" s="68"/>
      <c r="CE23" s="68"/>
      <c r="CF23" s="68"/>
      <c r="CG23" s="68"/>
      <c r="CH23" s="68"/>
      <c r="CI23" s="68"/>
      <c r="CJ23" s="68"/>
      <c r="CK23" s="68"/>
      <c r="CL23" s="68"/>
      <c r="CM23" s="68"/>
      <c r="CN23" s="15"/>
      <c r="CO23" s="15"/>
      <c r="CP23" s="68"/>
      <c r="CQ23" s="15"/>
    </row>
    <row r="24" spans="1:95" ht="15.75">
      <c r="A24" s="67">
        <v>6</v>
      </c>
      <c r="B24" s="22">
        <v>276838</v>
      </c>
      <c r="C24" s="22"/>
      <c r="D24" s="23">
        <v>12472</v>
      </c>
      <c r="E24" s="23">
        <v>13599</v>
      </c>
      <c r="F24" s="23">
        <v>12892</v>
      </c>
      <c r="G24" s="23">
        <v>14643</v>
      </c>
      <c r="H24" s="23">
        <v>17492</v>
      </c>
      <c r="I24" s="23">
        <v>17431</v>
      </c>
      <c r="J24" s="23">
        <v>16843</v>
      </c>
      <c r="K24" s="23">
        <v>15851</v>
      </c>
      <c r="L24" s="23">
        <v>16841</v>
      </c>
      <c r="M24" s="23">
        <v>20517</v>
      </c>
      <c r="N24" s="23">
        <v>21754</v>
      </c>
      <c r="O24" s="23">
        <v>19535</v>
      </c>
      <c r="P24" s="23">
        <v>17555</v>
      </c>
      <c r="Q24" s="23">
        <v>17711</v>
      </c>
      <c r="R24" s="23">
        <v>14036</v>
      </c>
      <c r="S24" s="23">
        <v>11010</v>
      </c>
      <c r="T24" s="23">
        <v>8317</v>
      </c>
      <c r="U24" s="23">
        <v>5207</v>
      </c>
      <c r="V24" s="23">
        <v>3132</v>
      </c>
      <c r="W24" s="22"/>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24"/>
      <c r="BU24" s="68"/>
      <c r="BV24" s="68"/>
      <c r="BW24" s="68"/>
      <c r="BX24" s="68"/>
      <c r="BY24" s="68"/>
      <c r="BZ24" s="68"/>
      <c r="CA24" s="68"/>
      <c r="CB24" s="68"/>
      <c r="CC24" s="68"/>
      <c r="CD24" s="68"/>
      <c r="CE24" s="68"/>
      <c r="CF24" s="68"/>
      <c r="CG24" s="68"/>
      <c r="CH24" s="68"/>
      <c r="CI24" s="68"/>
      <c r="CJ24" s="68"/>
      <c r="CK24" s="68"/>
      <c r="CL24" s="68"/>
      <c r="CM24" s="68"/>
      <c r="CN24" s="15"/>
      <c r="CO24" s="15"/>
      <c r="CP24" s="68"/>
      <c r="CQ24" s="15"/>
    </row>
    <row r="25" spans="1:95" ht="15.75">
      <c r="A25" s="67">
        <v>7</v>
      </c>
      <c r="B25" s="22">
        <v>278813</v>
      </c>
      <c r="C25" s="22"/>
      <c r="D25" s="23">
        <v>12731</v>
      </c>
      <c r="E25" s="23">
        <v>13904</v>
      </c>
      <c r="F25" s="23">
        <v>13126</v>
      </c>
      <c r="G25" s="23">
        <v>14010</v>
      </c>
      <c r="H25" s="23">
        <v>16564</v>
      </c>
      <c r="I25" s="23">
        <v>16951</v>
      </c>
      <c r="J25" s="23">
        <v>17383</v>
      </c>
      <c r="K25" s="23">
        <v>16434</v>
      </c>
      <c r="L25" s="23">
        <v>17669</v>
      </c>
      <c r="M25" s="23">
        <v>21083</v>
      </c>
      <c r="N25" s="23">
        <v>22180</v>
      </c>
      <c r="O25" s="23">
        <v>20457</v>
      </c>
      <c r="P25" s="23">
        <v>17862</v>
      </c>
      <c r="Q25" s="23">
        <v>17879</v>
      </c>
      <c r="R25" s="23">
        <v>13515</v>
      </c>
      <c r="S25" s="23">
        <v>10752</v>
      </c>
      <c r="T25" s="23">
        <v>8042</v>
      </c>
      <c r="U25" s="23">
        <v>5185</v>
      </c>
      <c r="V25" s="23">
        <v>3086</v>
      </c>
      <c r="W25" s="22"/>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24"/>
      <c r="BU25" s="68"/>
      <c r="BV25" s="68"/>
      <c r="BW25" s="68"/>
      <c r="BX25" s="68"/>
      <c r="BY25" s="68"/>
      <c r="BZ25" s="68"/>
      <c r="CA25" s="68"/>
      <c r="CB25" s="68"/>
      <c r="CC25" s="68"/>
      <c r="CD25" s="68"/>
      <c r="CE25" s="68"/>
      <c r="CF25" s="68"/>
      <c r="CG25" s="68"/>
      <c r="CH25" s="68"/>
      <c r="CI25" s="68"/>
      <c r="CJ25" s="68"/>
      <c r="CK25" s="68"/>
      <c r="CL25" s="68"/>
      <c r="CM25" s="68"/>
      <c r="CN25" s="15"/>
      <c r="CO25" s="15"/>
      <c r="CP25" s="68"/>
      <c r="CQ25" s="15"/>
    </row>
    <row r="26" spans="1:95" ht="15.75">
      <c r="A26" s="67">
        <v>8</v>
      </c>
      <c r="B26" s="22">
        <v>281051</v>
      </c>
      <c r="C26" s="22"/>
      <c r="D26" s="23">
        <v>13162</v>
      </c>
      <c r="E26" s="23">
        <v>14359</v>
      </c>
      <c r="F26" s="23">
        <v>13867</v>
      </c>
      <c r="G26" s="23">
        <v>14891</v>
      </c>
      <c r="H26" s="23">
        <v>18573</v>
      </c>
      <c r="I26" s="23">
        <v>16947</v>
      </c>
      <c r="J26" s="23">
        <v>16819</v>
      </c>
      <c r="K26" s="23">
        <v>16624</v>
      </c>
      <c r="L26" s="23">
        <v>18353</v>
      </c>
      <c r="M26" s="23">
        <v>21489</v>
      </c>
      <c r="N26" s="23">
        <v>22242</v>
      </c>
      <c r="O26" s="23">
        <v>19852</v>
      </c>
      <c r="P26" s="23">
        <v>17562</v>
      </c>
      <c r="Q26" s="23">
        <v>17395</v>
      </c>
      <c r="R26" s="23">
        <v>13068</v>
      </c>
      <c r="S26" s="23">
        <v>10193</v>
      </c>
      <c r="T26" s="23">
        <v>7761</v>
      </c>
      <c r="U26" s="23">
        <v>4913</v>
      </c>
      <c r="V26" s="23">
        <v>2981</v>
      </c>
      <c r="W26" s="22"/>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24"/>
      <c r="BU26" s="68"/>
      <c r="BV26" s="68"/>
      <c r="BW26" s="68"/>
      <c r="BX26" s="68"/>
      <c r="BY26" s="68"/>
      <c r="BZ26" s="68"/>
      <c r="CA26" s="68"/>
      <c r="CB26" s="68"/>
      <c r="CC26" s="68"/>
      <c r="CD26" s="68"/>
      <c r="CE26" s="68"/>
      <c r="CF26" s="68"/>
      <c r="CG26" s="68"/>
      <c r="CH26" s="68"/>
      <c r="CI26" s="68"/>
      <c r="CJ26" s="68"/>
      <c r="CK26" s="68"/>
      <c r="CL26" s="68"/>
      <c r="CM26" s="15"/>
      <c r="CN26" s="15"/>
      <c r="CO26" s="15"/>
      <c r="CP26" s="68"/>
      <c r="CQ26" s="15"/>
    </row>
    <row r="27" spans="1:95" ht="15.75">
      <c r="A27" s="67">
        <v>9</v>
      </c>
      <c r="B27" s="22">
        <v>284907</v>
      </c>
      <c r="C27" s="22"/>
      <c r="D27" s="23">
        <v>13507</v>
      </c>
      <c r="E27" s="23">
        <v>15528</v>
      </c>
      <c r="F27" s="23">
        <v>14537</v>
      </c>
      <c r="G27" s="23">
        <v>15114</v>
      </c>
      <c r="H27" s="23">
        <v>17027</v>
      </c>
      <c r="I27" s="23">
        <v>16077</v>
      </c>
      <c r="J27" s="23">
        <v>16799</v>
      </c>
      <c r="K27" s="23">
        <v>17678</v>
      </c>
      <c r="L27" s="23">
        <v>19048</v>
      </c>
      <c r="M27" s="23">
        <v>21702</v>
      </c>
      <c r="N27" s="23">
        <v>22129</v>
      </c>
      <c r="O27" s="23">
        <v>20136</v>
      </c>
      <c r="P27" s="23">
        <v>17954</v>
      </c>
      <c r="Q27" s="23">
        <v>17762</v>
      </c>
      <c r="R27" s="23">
        <v>13484</v>
      </c>
      <c r="S27" s="23">
        <v>10328</v>
      </c>
      <c r="T27" s="23">
        <v>7992</v>
      </c>
      <c r="U27" s="23">
        <v>5019</v>
      </c>
      <c r="V27" s="23">
        <v>3086</v>
      </c>
      <c r="W27" s="22"/>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24"/>
      <c r="BU27" s="68"/>
      <c r="BV27" s="68"/>
      <c r="BW27" s="68"/>
      <c r="BX27" s="68"/>
      <c r="BY27" s="68"/>
      <c r="BZ27" s="68"/>
      <c r="CA27" s="68"/>
      <c r="CB27" s="68"/>
      <c r="CC27" s="68"/>
      <c r="CD27" s="68"/>
      <c r="CE27" s="68"/>
      <c r="CF27" s="68"/>
      <c r="CG27" s="68"/>
      <c r="CH27" s="68"/>
      <c r="CI27" s="68"/>
      <c r="CJ27" s="68"/>
      <c r="CK27" s="68"/>
      <c r="CL27" s="68"/>
      <c r="CM27" s="68"/>
      <c r="CN27" s="15"/>
      <c r="CO27" s="15"/>
      <c r="CP27" s="68"/>
      <c r="CQ27" s="15"/>
    </row>
    <row r="28" spans="1:95" ht="15.75">
      <c r="A28" s="67" t="s">
        <v>86</v>
      </c>
      <c r="B28" s="22">
        <v>288103</v>
      </c>
      <c r="C28" s="22"/>
      <c r="D28" s="23">
        <v>13164</v>
      </c>
      <c r="E28" s="23">
        <v>15297</v>
      </c>
      <c r="F28" s="23">
        <v>14429</v>
      </c>
      <c r="G28" s="23">
        <v>16821</v>
      </c>
      <c r="H28" s="23">
        <v>22002</v>
      </c>
      <c r="I28" s="23">
        <v>17315</v>
      </c>
      <c r="J28" s="23">
        <v>15936</v>
      </c>
      <c r="K28" s="23">
        <v>17117</v>
      </c>
      <c r="L28" s="23">
        <v>18683</v>
      </c>
      <c r="M28" s="23">
        <v>21476</v>
      </c>
      <c r="N28" s="23">
        <v>21824</v>
      </c>
      <c r="O28" s="23">
        <v>19492</v>
      </c>
      <c r="P28" s="23">
        <v>16907</v>
      </c>
      <c r="Q28" s="23">
        <v>17193</v>
      </c>
      <c r="R28" s="23">
        <v>13137</v>
      </c>
      <c r="S28" s="23">
        <v>10646</v>
      </c>
      <c r="T28" s="23">
        <v>8210</v>
      </c>
      <c r="U28" s="23">
        <v>5278</v>
      </c>
      <c r="V28" s="23">
        <v>3176</v>
      </c>
      <c r="W28" s="22"/>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24"/>
      <c r="BU28" s="68"/>
      <c r="BV28" s="68"/>
      <c r="BW28" s="68"/>
      <c r="BX28" s="68"/>
      <c r="BY28" s="68"/>
      <c r="BZ28" s="68"/>
      <c r="CA28" s="68"/>
      <c r="CB28" s="68"/>
      <c r="CC28" s="68"/>
      <c r="CD28" s="68"/>
      <c r="CE28" s="68"/>
      <c r="CF28" s="68"/>
      <c r="CG28" s="68"/>
      <c r="CH28" s="68"/>
      <c r="CI28" s="68"/>
      <c r="CJ28" s="68"/>
      <c r="CK28" s="68"/>
      <c r="CL28" s="68"/>
      <c r="CM28" s="68"/>
      <c r="CN28" s="15"/>
      <c r="CO28" s="15"/>
      <c r="CP28" s="68"/>
      <c r="CQ28" s="15"/>
    </row>
    <row r="29" spans="1:95">
      <c r="A29" s="26"/>
      <c r="B29" s="27"/>
      <c r="C29" s="27"/>
      <c r="D29" s="27"/>
      <c r="E29" s="27"/>
      <c r="F29" s="27"/>
      <c r="G29" s="27"/>
      <c r="H29" s="27"/>
      <c r="I29" s="27"/>
      <c r="J29" s="27"/>
      <c r="K29" s="27"/>
      <c r="L29" s="27"/>
      <c r="M29" s="27"/>
      <c r="N29" s="27"/>
      <c r="O29" s="27"/>
      <c r="P29" s="27"/>
      <c r="Q29" s="27"/>
      <c r="R29" s="27"/>
      <c r="S29" s="27"/>
      <c r="T29" s="27"/>
      <c r="U29" s="27"/>
      <c r="V29" s="27"/>
      <c r="W29" s="27"/>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2"/>
      <c r="AV29" s="32"/>
      <c r="AW29" s="33"/>
      <c r="AX29" s="33"/>
      <c r="AY29" s="33"/>
      <c r="AZ29" s="33"/>
      <c r="BA29" s="33"/>
      <c r="BB29" s="33"/>
      <c r="BC29" s="33"/>
      <c r="BD29" s="33"/>
      <c r="BE29" s="33"/>
      <c r="BF29" s="33"/>
      <c r="BG29" s="33"/>
      <c r="BH29" s="33"/>
      <c r="BI29" s="33"/>
      <c r="BJ29" s="33"/>
      <c r="BK29" s="33"/>
      <c r="BL29" s="33"/>
      <c r="BM29" s="33"/>
      <c r="BN29" s="33"/>
      <c r="BO29" s="33"/>
      <c r="BP29" s="33"/>
      <c r="BQ29" s="33"/>
      <c r="BR29" s="33"/>
      <c r="BS29" s="32"/>
      <c r="BT29" s="33"/>
      <c r="BU29" s="34"/>
      <c r="BV29" s="34"/>
      <c r="BW29" s="34"/>
      <c r="BX29" s="34"/>
      <c r="BY29" s="34"/>
      <c r="BZ29" s="34"/>
      <c r="CA29" s="34"/>
      <c r="CB29" s="34"/>
      <c r="CC29" s="34"/>
      <c r="CD29" s="34"/>
      <c r="CE29" s="34"/>
      <c r="CF29" s="34"/>
      <c r="CG29" s="34"/>
      <c r="CH29" s="34"/>
      <c r="CI29" s="34"/>
      <c r="CJ29" s="34"/>
      <c r="CK29" s="34"/>
      <c r="CL29" s="34"/>
      <c r="CM29" s="34"/>
      <c r="CN29" s="34"/>
      <c r="CO29" s="34"/>
    </row>
    <row r="30" spans="1:95">
      <c r="A30" s="3" t="s">
        <v>44</v>
      </c>
      <c r="B30" s="33"/>
      <c r="C30" s="33"/>
      <c r="D30" s="33"/>
      <c r="E30" s="33"/>
      <c r="F30" s="33"/>
      <c r="G30" s="33"/>
      <c r="H30" s="33"/>
      <c r="I30" s="33"/>
      <c r="J30" s="33"/>
      <c r="K30" s="33"/>
      <c r="L30" s="33"/>
      <c r="M30" s="33"/>
      <c r="N30" s="33"/>
      <c r="O30" s="33"/>
      <c r="P30" s="33"/>
      <c r="Q30" s="33"/>
      <c r="R30" s="33"/>
      <c r="S30" s="33"/>
      <c r="T30" s="33"/>
      <c r="U30" s="33"/>
      <c r="V30" s="33"/>
      <c r="W30" s="33"/>
      <c r="X30" s="32"/>
      <c r="Y30" s="33"/>
      <c r="Z30" s="33"/>
      <c r="AA30" s="33"/>
      <c r="AB30" s="33"/>
      <c r="AC30" s="33"/>
      <c r="AD30" s="33"/>
      <c r="AE30" s="33"/>
      <c r="AF30" s="33"/>
      <c r="AG30" s="33"/>
      <c r="AH30" s="33"/>
      <c r="AI30" s="33"/>
      <c r="AJ30" s="33"/>
      <c r="AK30" s="33"/>
      <c r="AL30" s="33"/>
      <c r="AM30" s="33"/>
      <c r="AN30" s="33"/>
      <c r="AO30" s="33"/>
      <c r="AP30" s="33"/>
      <c r="AQ30" s="33"/>
      <c r="AR30" s="33"/>
      <c r="AS30" s="33"/>
      <c r="AT30" s="33"/>
      <c r="AU30" s="32"/>
      <c r="AV30" s="32"/>
      <c r="AW30" s="33"/>
      <c r="AX30" s="33"/>
      <c r="AY30" s="33"/>
      <c r="AZ30" s="33"/>
      <c r="BA30" s="33"/>
      <c r="BB30" s="33"/>
      <c r="BC30" s="33"/>
      <c r="BD30" s="33"/>
      <c r="BE30" s="33"/>
      <c r="BF30" s="33"/>
      <c r="BG30" s="33"/>
      <c r="BH30" s="33"/>
      <c r="BI30" s="33"/>
      <c r="BJ30" s="33"/>
      <c r="BK30" s="33"/>
      <c r="BL30" s="33"/>
      <c r="BM30" s="33"/>
      <c r="BN30" s="33"/>
      <c r="BO30" s="33"/>
      <c r="BP30" s="33"/>
      <c r="BQ30" s="33"/>
      <c r="BR30" s="33"/>
      <c r="BS30" s="32"/>
      <c r="BT30" s="33"/>
      <c r="BU30" s="34"/>
      <c r="BV30" s="34"/>
      <c r="BW30" s="34"/>
      <c r="BX30" s="34"/>
      <c r="BY30" s="34"/>
      <c r="BZ30" s="34"/>
      <c r="CA30" s="34"/>
      <c r="CB30" s="34"/>
      <c r="CC30" s="34"/>
      <c r="CD30" s="34"/>
      <c r="CE30" s="34"/>
      <c r="CF30" s="34"/>
      <c r="CG30" s="34"/>
      <c r="CH30" s="34"/>
      <c r="CI30" s="34"/>
      <c r="CJ30" s="34"/>
      <c r="CK30" s="34"/>
      <c r="CL30" s="34"/>
      <c r="CM30" s="34"/>
      <c r="CN30" s="34"/>
      <c r="CO30" s="34"/>
    </row>
    <row r="31" spans="1:95">
      <c r="A31" s="32"/>
    </row>
    <row r="32" spans="1:95">
      <c r="A32" s="3" t="s">
        <v>0</v>
      </c>
    </row>
  </sheetData>
  <mergeCells count="3">
    <mergeCell ref="A1:N1"/>
    <mergeCell ref="D3:V3"/>
    <mergeCell ref="D17:V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A30385041</value>
    </field>
    <field name="Objective-Title">
      <value order="0">Scotlands Census 2022 - Admin Data - Publication - D4A-7 - 2016 admin based population estimates - interactive charts clean</value>
    </field>
    <field name="Objective-Description">
      <value order="0">Excel workbook with data and final versions of the charts for the Administrative Data Based Population Estimates, Scotland 2016 publication.
The workings for the charts can be found in file A30373225</value>
    </field>
    <field name="Objective-CreationStamp">
      <value order="0">2020-10-13T13:26:11Z</value>
    </field>
    <field name="Objective-IsApproved">
      <value order="0">false</value>
    </field>
    <field name="Objective-IsPublished">
      <value order="0">false</value>
    </field>
    <field name="Objective-DatePublished">
      <value order="0"/>
    </field>
    <field name="Objective-ModificationStamp">
      <value order="0">2020-11-04T13:52:56Z</value>
    </field>
    <field name="Objective-Owner">
      <value order="0">Mackenzie, Hugh H (U417241)</value>
    </field>
    <field name="Objective-Path">
      <value order="0">Objective Global Folder:SG File Plan:People, communities and living:Population and migration:Scotland's Census:Research and analysis: Scotland's Census:National Records of Scotland (NRS): Scotlands Census 2022: Admin Data: Restricted: 2019-2024</value>
    </field>
    <field name="Objective-Parent">
      <value order="0">National Records of Scotland (NRS): Scotlands Census 2022: Admin Data: Restricted: 2019-2024</value>
    </field>
    <field name="Objective-State">
      <value order="0">Being Drafted</value>
    </field>
    <field name="Objective-VersionId">
      <value order="0">vA44665088</value>
    </field>
    <field name="Objective-Version">
      <value order="0">0.17</value>
    </field>
    <field name="Objective-VersionNumber">
      <value order="0">17</value>
    </field>
    <field name="Objective-VersionComment">
      <value order="0">Restore to version version 0.13</value>
    </field>
    <field name="Objective-FileNumber">
      <value order="0">PROJ/32932</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6</vt:i4>
      </vt:variant>
    </vt:vector>
  </HeadingPairs>
  <TitlesOfParts>
    <vt:vector size="16" baseType="lpstr">
      <vt:lpstr>Contents</vt:lpstr>
      <vt:lpstr>Data - ABPE - Council areas</vt:lpstr>
      <vt:lpstr>Data - MYE - Council areas</vt:lpstr>
      <vt:lpstr>Data - Selected council area</vt:lpstr>
      <vt:lpstr>Data - ABPE - Urban-Rural</vt:lpstr>
      <vt:lpstr>Data - MYE - Urban-Rural</vt:lpstr>
      <vt:lpstr>Data - Selected urban-rural</vt:lpstr>
      <vt:lpstr>Data - ABPE - SIMD Decile</vt:lpstr>
      <vt:lpstr>Data - MYE - SIMD Decile</vt:lpstr>
      <vt:lpstr>Data - Selected SIMD Decile</vt:lpstr>
      <vt:lpstr>Council area (count difference)</vt:lpstr>
      <vt:lpstr>Council area (% difference)</vt:lpstr>
      <vt:lpstr>Urban-rural (count difference)</vt:lpstr>
      <vt:lpstr>Urban-rural (% difference)</vt:lpstr>
      <vt:lpstr>SIMD Decile (count difference)</vt:lpstr>
      <vt:lpstr>SIMD Decile (% difference)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u417241</dc:creator>
  <cp:lastModifiedBy>u443992</cp:lastModifiedBy>
  <dcterms:created xsi:type="dcterms:W3CDTF">2020-10-12T14:37:38Z</dcterms:created>
  <dcterms:modified xsi:type="dcterms:W3CDTF">2020-11-12T08:19:01Z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A30385041</vt:lpwstr>
  </property>
  <property fmtid="{D5CDD505-2E9C-101B-9397-08002B2CF9AE}" pid="4" name="Objective-Title">
    <vt:lpwstr>Scotlands Census 2022 - Admin Data - Publication - D4A-7 - 2016 admin based population estimates - interactive charts clean</vt:lpwstr>
  </property>
  <property fmtid="{D5CDD505-2E9C-101B-9397-08002B2CF9AE}" pid="5" name="Objective-Description">
    <vt:lpwstr>Excel workbook with data and final versions of the charts for the Administrative Data Based Population Estimates, Scotland 2016 publication._x000d__x000d_The workings for the charts can be found in file A30373225</vt:lpwstr>
  </property>
  <property fmtid="{D5CDD505-2E9C-101B-9397-08002B2CF9AE}" pid="6" name="Objective-CreationStamp">
    <vt:filetime>2020-10-13T13:26:11Z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2020-11-04T13:52:56Z</vt:filetime>
  </property>
  <property fmtid="{D5CDD505-2E9C-101B-9397-08002B2CF9AE}" pid="11" name="Objective-Owner">
    <vt:lpwstr>Mackenzie, Hugh H (U417241)</vt:lpwstr>
  </property>
  <property fmtid="{D5CDD505-2E9C-101B-9397-08002B2CF9AE}" pid="12" name="Objective-Path">
    <vt:lpwstr>Objective Global Folder:SG File Plan:People, communities and living:Population and migration:Scotland's Census:Research and analysis: Scotland's Census:National Records of Scotland (NRS): Scotlands Census 2022: Admin Data: Restricted: 2019-2024</vt:lpwstr>
  </property>
  <property fmtid="{D5CDD505-2E9C-101B-9397-08002B2CF9AE}" pid="13" name="Objective-Parent">
    <vt:lpwstr>National Records of Scotland (NRS): Scotlands Census 2022: Admin Data: Restricted: 2019-2024</vt:lpwstr>
  </property>
  <property fmtid="{D5CDD505-2E9C-101B-9397-08002B2CF9AE}" pid="14" name="Objective-State">
    <vt:lpwstr>Being Drafted</vt:lpwstr>
  </property>
  <property fmtid="{D5CDD505-2E9C-101B-9397-08002B2CF9AE}" pid="15" name="Objective-VersionId">
    <vt:lpwstr>vA44665088</vt:lpwstr>
  </property>
  <property fmtid="{D5CDD505-2E9C-101B-9397-08002B2CF9AE}" pid="16" name="Objective-Version">
    <vt:lpwstr>0.17</vt:lpwstr>
  </property>
  <property fmtid="{D5CDD505-2E9C-101B-9397-08002B2CF9AE}" pid="17" name="Objective-VersionNumber">
    <vt:r8>17</vt:r8>
  </property>
  <property fmtid="{D5CDD505-2E9C-101B-9397-08002B2CF9AE}" pid="18" name="Objective-VersionComment">
    <vt:lpwstr>Restore to version version 0.13</vt:lpwstr>
  </property>
  <property fmtid="{D5CDD505-2E9C-101B-9397-08002B2CF9AE}" pid="19" name="Objective-FileNumber">
    <vt:lpwstr>PROJ/32932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