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chartsheets/sheet2.xml" ContentType="application/vnd.openxmlformats-officedocument.spreadsheetml.chartsheet+xml"/>
  <Override PartName="/xl/worksheets/sheet3.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4.xml" ContentType="application/vnd.openxmlformats-officedocument.spreadsheetml.worksheet+xml"/>
  <Override PartName="/xl/chartsheets/sheet5.xml" ContentType="application/vnd.openxmlformats-officedocument.spreadsheetml.chartsheet+xml"/>
  <Override PartName="/xl/worksheets/sheet5.xml" ContentType="application/vnd.openxmlformats-officedocument.spreadsheetml.work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10.xml" ContentType="application/vnd.openxmlformats-officedocument.spreadsheetml.chartsheet+xml"/>
  <Override PartName="/xl/chartsheets/sheet11.xml" ContentType="application/vnd.openxmlformats-officedocument.spreadsheetml.chartsheet+xml"/>
  <Override PartName="/xl/worksheets/sheet10.xml" ContentType="application/vnd.openxmlformats-officedocument.spreadsheetml.worksheet+xml"/>
  <Override PartName="/xl/chartsheets/sheet12.xml" ContentType="application/vnd.openxmlformats-officedocument.spreadsheetml.chartsheet+xml"/>
  <Override PartName="/xl/chartsheets/sheet13.xml" ContentType="application/vnd.openxmlformats-officedocument.spreadsheetml.chart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1.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446998\Documents\OFFLINE\HLE\"/>
    </mc:Choice>
  </mc:AlternateContent>
  <bookViews>
    <workbookView xWindow="0" yWindow="0" windowWidth="19200" windowHeight="7050" tabRatio="849"/>
  </bookViews>
  <sheets>
    <sheet name="Contents" sheetId="1" r:id="rId1"/>
    <sheet name="Figure 1" sheetId="63" r:id="rId2"/>
    <sheet name="Figure 1 data" sheetId="2" r:id="rId3"/>
    <sheet name="Figure 2" sheetId="86" r:id="rId4"/>
    <sheet name="Figure 2 Data" sheetId="84" r:id="rId5"/>
    <sheet name="Figure 3a" sheetId="36" r:id="rId6"/>
    <sheet name="Figure 3b" sheetId="38" r:id="rId7"/>
    <sheet name="Figure 3 Data" sheetId="4" r:id="rId8"/>
    <sheet name="Figure 4" sheetId="47" r:id="rId9"/>
    <sheet name="Figure 4 Data" sheetId="45" r:id="rId10"/>
    <sheet name="Figure 5a" sheetId="32" r:id="rId11"/>
    <sheet name="Figure 5b" sheetId="34" r:id="rId12"/>
    <sheet name="DataFig5" sheetId="83" state="hidden" r:id="rId13"/>
    <sheet name="Figure 5 Data" sheetId="5" r:id="rId14"/>
    <sheet name="Figure 6a" sheetId="68" r:id="rId15"/>
    <sheet name="Figure 6b" sheetId="71" r:id="rId16"/>
    <sheet name="Figure 6 Data" sheetId="8" r:id="rId17"/>
    <sheet name="DataFig6" sheetId="82" state="hidden" r:id="rId18"/>
    <sheet name="Figure 7a" sheetId="73" r:id="rId19"/>
    <sheet name="Figure 7b" sheetId="79" r:id="rId20"/>
    <sheet name="Figure 7 Data" sheetId="9" r:id="rId21"/>
    <sheet name="Figure 8a" sheetId="88" r:id="rId22"/>
    <sheet name="Figure 8b" sheetId="89" r:id="rId23"/>
    <sheet name="Figure 8 data" sheetId="87" r:id="rId2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87" l="1"/>
  <c r="F19" i="87"/>
  <c r="F18" i="87"/>
  <c r="F17" i="87"/>
  <c r="F16" i="87"/>
  <c r="F15" i="87"/>
  <c r="F13" i="87"/>
  <c r="F12" i="87"/>
  <c r="F11" i="87"/>
  <c r="F10" i="87"/>
  <c r="F9" i="87"/>
  <c r="F8" i="87"/>
  <c r="F28" i="9" l="1"/>
  <c r="F27" i="9"/>
  <c r="F26" i="9"/>
  <c r="F25" i="9"/>
  <c r="F24" i="9"/>
  <c r="F23" i="9"/>
  <c r="F22" i="9"/>
  <c r="F21" i="9"/>
  <c r="F20" i="9"/>
  <c r="F19" i="9"/>
  <c r="F9" i="9"/>
  <c r="F10" i="9"/>
  <c r="F11" i="9"/>
  <c r="F12" i="9"/>
  <c r="F13" i="9"/>
  <c r="F14" i="9"/>
  <c r="F15" i="9"/>
  <c r="F16" i="9"/>
  <c r="F17" i="9"/>
  <c r="F8" i="9"/>
  <c r="G38" i="83" l="1"/>
  <c r="G39" i="83"/>
  <c r="G40" i="83"/>
  <c r="G41" i="83"/>
  <c r="G42" i="83"/>
  <c r="G43" i="83"/>
  <c r="G44" i="83"/>
  <c r="G45" i="83"/>
  <c r="G46" i="83"/>
  <c r="G47" i="83"/>
  <c r="G48" i="83"/>
  <c r="G49" i="83"/>
  <c r="G50" i="83"/>
  <c r="G51" i="83"/>
  <c r="G52" i="83"/>
  <c r="G53" i="83"/>
  <c r="G54" i="83"/>
  <c r="G55" i="83"/>
  <c r="G56" i="83"/>
  <c r="G57" i="83"/>
  <c r="G58" i="83"/>
  <c r="G59" i="83"/>
  <c r="G60" i="83"/>
  <c r="G61" i="83"/>
  <c r="G62" i="83"/>
  <c r="G63" i="83"/>
  <c r="G64" i="83"/>
  <c r="G65" i="83"/>
  <c r="G66" i="83"/>
  <c r="G67" i="83"/>
  <c r="G68" i="83"/>
  <c r="G37" i="83"/>
  <c r="A38" i="83"/>
  <c r="A39" i="83"/>
  <c r="A40" i="83"/>
  <c r="A41" i="83"/>
  <c r="A42" i="83"/>
  <c r="A43" i="83"/>
  <c r="A44" i="83"/>
  <c r="A45" i="83"/>
  <c r="A46" i="83"/>
  <c r="A47" i="83"/>
  <c r="A48" i="83"/>
  <c r="A49" i="83"/>
  <c r="A50" i="83"/>
  <c r="A51" i="83"/>
  <c r="A52" i="83"/>
  <c r="A53" i="83"/>
  <c r="A54" i="83"/>
  <c r="A55" i="83"/>
  <c r="A56" i="83"/>
  <c r="A57" i="83"/>
  <c r="A58" i="83"/>
  <c r="A59" i="83"/>
  <c r="A60" i="83"/>
  <c r="A61" i="83"/>
  <c r="A62" i="83"/>
  <c r="A63" i="83"/>
  <c r="A64" i="83"/>
  <c r="A65" i="83"/>
  <c r="A66" i="83"/>
  <c r="A67" i="83"/>
  <c r="A68" i="83"/>
  <c r="A37" i="83"/>
  <c r="N41" i="5"/>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N12" i="5"/>
  <c r="N11" i="5"/>
  <c r="N10" i="5"/>
  <c r="N9" i="5"/>
  <c r="G21" i="82"/>
  <c r="G22" i="82"/>
  <c r="G23" i="82"/>
  <c r="G24" i="82"/>
  <c r="G25" i="82"/>
  <c r="G26" i="82"/>
  <c r="G27" i="82"/>
  <c r="G28" i="82"/>
  <c r="G29" i="82"/>
  <c r="G30" i="82"/>
  <c r="G31" i="82"/>
  <c r="G32" i="82"/>
  <c r="G33" i="82"/>
  <c r="G20" i="82"/>
  <c r="A21" i="82"/>
  <c r="A22" i="82"/>
  <c r="A23" i="82"/>
  <c r="A24" i="82"/>
  <c r="A25" i="82"/>
  <c r="A26" i="82"/>
  <c r="A27" i="82"/>
  <c r="A28" i="82"/>
  <c r="A29" i="82"/>
  <c r="A30" i="82"/>
  <c r="A31" i="82"/>
  <c r="A32" i="82"/>
  <c r="A33" i="82"/>
  <c r="A20" i="82"/>
  <c r="G5" i="82"/>
  <c r="G6" i="82"/>
  <c r="G7" i="82"/>
  <c r="G8" i="82"/>
  <c r="G9" i="82"/>
  <c r="G10" i="82"/>
  <c r="G11" i="82"/>
  <c r="G12" i="82"/>
  <c r="G13" i="82"/>
  <c r="G14" i="82"/>
  <c r="G15" i="82"/>
  <c r="G16" i="82"/>
  <c r="G17" i="82"/>
  <c r="G4" i="82"/>
  <c r="A5" i="82"/>
  <c r="A6" i="82"/>
  <c r="A7" i="82"/>
  <c r="A8" i="82"/>
  <c r="A9" i="82"/>
  <c r="A10" i="82"/>
  <c r="A11" i="82"/>
  <c r="A12" i="82"/>
  <c r="A13" i="82"/>
  <c r="A14" i="82"/>
  <c r="A15" i="82"/>
  <c r="A16" i="82"/>
  <c r="A17" i="82"/>
  <c r="A4" i="82"/>
  <c r="G4" i="83"/>
  <c r="G5" i="83"/>
  <c r="G6" i="83"/>
  <c r="G7" i="83"/>
  <c r="G8" i="83"/>
  <c r="G9" i="83"/>
  <c r="G10" i="83"/>
  <c r="G11" i="83"/>
  <c r="G12" i="83"/>
  <c r="G13" i="83"/>
  <c r="G14" i="83"/>
  <c r="G15" i="83"/>
  <c r="G16" i="83"/>
  <c r="G17" i="83"/>
  <c r="G18" i="83"/>
  <c r="G19" i="83"/>
  <c r="G20" i="83"/>
  <c r="G21" i="83"/>
  <c r="G22" i="83"/>
  <c r="G23" i="83"/>
  <c r="G24" i="83"/>
  <c r="G25" i="83"/>
  <c r="G26" i="83"/>
  <c r="G27" i="83"/>
  <c r="G28" i="83"/>
  <c r="G29" i="83"/>
  <c r="G30" i="83"/>
  <c r="G31" i="83"/>
  <c r="G32" i="83"/>
  <c r="G33" i="83"/>
  <c r="G34" i="83"/>
  <c r="G3" i="83"/>
  <c r="A4" i="83"/>
  <c r="A5" i="83"/>
  <c r="A6" i="83"/>
  <c r="A7" i="83"/>
  <c r="A8" i="83"/>
  <c r="A9" i="83"/>
  <c r="A10" i="83"/>
  <c r="A11" i="83"/>
  <c r="A12" i="83"/>
  <c r="A13" i="83"/>
  <c r="A14" i="83"/>
  <c r="A15" i="83"/>
  <c r="A16" i="83"/>
  <c r="A17" i="83"/>
  <c r="A18" i="83"/>
  <c r="A19" i="83"/>
  <c r="A20" i="83"/>
  <c r="A21" i="83"/>
  <c r="A22" i="83"/>
  <c r="A23" i="83"/>
  <c r="A24" i="83"/>
  <c r="A25" i="83"/>
  <c r="A26" i="83"/>
  <c r="A27" i="83"/>
  <c r="A28" i="83"/>
  <c r="A29" i="83"/>
  <c r="A30" i="83"/>
  <c r="A31" i="83"/>
  <c r="A32" i="83"/>
  <c r="A33" i="83"/>
  <c r="A34" i="83"/>
  <c r="A3" i="83"/>
  <c r="D26" i="82" l="1"/>
  <c r="D37" i="83"/>
  <c r="D28" i="82"/>
  <c r="D7" i="83"/>
  <c r="E7" i="83" s="1"/>
  <c r="D41" i="83"/>
  <c r="D33" i="82"/>
  <c r="D25" i="82"/>
  <c r="D27" i="82"/>
  <c r="D20" i="82"/>
  <c r="D32" i="82"/>
  <c r="D24" i="82"/>
  <c r="D23" i="82"/>
  <c r="D30" i="82"/>
  <c r="D22" i="82"/>
  <c r="D31" i="82"/>
  <c r="D29" i="82"/>
  <c r="D21" i="82"/>
  <c r="D21" i="83"/>
  <c r="F21" i="83" s="1"/>
  <c r="D55" i="83"/>
  <c r="D4" i="83"/>
  <c r="E4" i="83" s="1"/>
  <c r="D38" i="83"/>
  <c r="D60" i="83"/>
  <c r="D5" i="83"/>
  <c r="D63" i="83"/>
  <c r="D28" i="83"/>
  <c r="D12" i="83"/>
  <c r="D3" i="83"/>
  <c r="D27" i="83"/>
  <c r="D19" i="83"/>
  <c r="D11" i="83"/>
  <c r="D61" i="83"/>
  <c r="D53" i="83"/>
  <c r="D45" i="83"/>
  <c r="D29" i="83"/>
  <c r="D39" i="83"/>
  <c r="D18" i="83"/>
  <c r="D68" i="83"/>
  <c r="D52" i="83"/>
  <c r="D44" i="83"/>
  <c r="D34" i="83"/>
  <c r="D33" i="83"/>
  <c r="D25" i="83"/>
  <c r="D17" i="83"/>
  <c r="D9" i="83"/>
  <c r="D67" i="83"/>
  <c r="D59" i="83"/>
  <c r="D51" i="83"/>
  <c r="D43" i="83"/>
  <c r="D13" i="83"/>
  <c r="D47" i="83"/>
  <c r="D10" i="83"/>
  <c r="D32" i="83"/>
  <c r="D24" i="83"/>
  <c r="D16" i="83"/>
  <c r="D8" i="83"/>
  <c r="D66" i="83"/>
  <c r="D58" i="83"/>
  <c r="D50" i="83"/>
  <c r="D42" i="83"/>
  <c r="D26" i="83"/>
  <c r="D31" i="83"/>
  <c r="D23" i="83"/>
  <c r="D15" i="83"/>
  <c r="D65" i="83"/>
  <c r="D57" i="83"/>
  <c r="D49" i="83"/>
  <c r="D30" i="83"/>
  <c r="D22" i="83"/>
  <c r="D14" i="83"/>
  <c r="D6" i="83"/>
  <c r="D64" i="83"/>
  <c r="D56" i="83"/>
  <c r="D48" i="83"/>
  <c r="D40" i="83"/>
  <c r="D20" i="83"/>
  <c r="D62" i="83"/>
  <c r="D54" i="83"/>
  <c r="D46" i="83"/>
  <c r="D52" i="4"/>
  <c r="E52" i="4"/>
  <c r="D53" i="4"/>
  <c r="E53" i="4" s="1"/>
  <c r="D54" i="4"/>
  <c r="E54" i="4"/>
  <c r="D55" i="4"/>
  <c r="E55" i="4" s="1"/>
  <c r="D41" i="4"/>
  <c r="E41" i="4"/>
  <c r="D42" i="4"/>
  <c r="E42" i="4" s="1"/>
  <c r="D43" i="4"/>
  <c r="E43" i="4" s="1"/>
  <c r="D28" i="4"/>
  <c r="E28" i="4"/>
  <c r="D29" i="4"/>
  <c r="E29" i="4" s="1"/>
  <c r="D30" i="4"/>
  <c r="E30" i="4"/>
  <c r="G52" i="4"/>
  <c r="H52" i="4" s="1"/>
  <c r="G53" i="4"/>
  <c r="H53" i="4" s="1"/>
  <c r="G54" i="4"/>
  <c r="H54" i="4" s="1"/>
  <c r="G55" i="4"/>
  <c r="H55" i="4" s="1"/>
  <c r="G39" i="4"/>
  <c r="H39" i="4"/>
  <c r="G40" i="4"/>
  <c r="H40" i="4"/>
  <c r="G41" i="4"/>
  <c r="H41" i="4"/>
  <c r="G42" i="4"/>
  <c r="H42" i="4" s="1"/>
  <c r="G43" i="4"/>
  <c r="H43" i="4" s="1"/>
  <c r="G28" i="4"/>
  <c r="H28" i="4" s="1"/>
  <c r="G29" i="4"/>
  <c r="H29" i="4"/>
  <c r="G30" i="4"/>
  <c r="H30" i="4"/>
  <c r="G16" i="4"/>
  <c r="H16" i="4" s="1"/>
  <c r="G17" i="4"/>
  <c r="H17" i="4" s="1"/>
  <c r="G18" i="4"/>
  <c r="H18" i="4" s="1"/>
  <c r="E16" i="4"/>
  <c r="E17" i="4"/>
  <c r="E18" i="4"/>
  <c r="D16" i="4"/>
  <c r="D17" i="4"/>
  <c r="D18" i="4"/>
  <c r="E31" i="82" l="1"/>
  <c r="F31" i="82"/>
  <c r="F30" i="82"/>
  <c r="E30" i="82"/>
  <c r="F25" i="82"/>
  <c r="E25" i="82"/>
  <c r="E23" i="82"/>
  <c r="F23" i="82"/>
  <c r="F27" i="82"/>
  <c r="E27" i="82"/>
  <c r="E24" i="82"/>
  <c r="F24" i="82"/>
  <c r="E28" i="82"/>
  <c r="F28" i="82"/>
  <c r="F22" i="82"/>
  <c r="E22" i="82"/>
  <c r="E32" i="82"/>
  <c r="F32" i="82"/>
  <c r="F29" i="82"/>
  <c r="E29" i="82"/>
  <c r="F33" i="82"/>
  <c r="H33" i="82" s="1"/>
  <c r="E33" i="82"/>
  <c r="F21" i="82"/>
  <c r="E21" i="82"/>
  <c r="F20" i="82"/>
  <c r="E20" i="82"/>
  <c r="E26" i="82"/>
  <c r="F26" i="82"/>
  <c r="E65" i="83"/>
  <c r="F65" i="83"/>
  <c r="F68" i="83"/>
  <c r="E68" i="83"/>
  <c r="H68" i="83" s="1"/>
  <c r="F38" i="83"/>
  <c r="E38" i="83"/>
  <c r="E41" i="83"/>
  <c r="F41" i="83"/>
  <c r="E56" i="83"/>
  <c r="F56" i="83"/>
  <c r="F53" i="83"/>
  <c r="E53" i="83"/>
  <c r="F44" i="83"/>
  <c r="E44" i="83"/>
  <c r="F46" i="83"/>
  <c r="E46" i="83"/>
  <c r="F62" i="83"/>
  <c r="E62" i="83"/>
  <c r="F43" i="83"/>
  <c r="E43" i="83"/>
  <c r="F60" i="83"/>
  <c r="E60" i="83"/>
  <c r="F63" i="83"/>
  <c r="E63" i="83"/>
  <c r="H63" i="83" s="1"/>
  <c r="E61" i="83"/>
  <c r="F61" i="83"/>
  <c r="F59" i="83"/>
  <c r="E59" i="83"/>
  <c r="F67" i="83"/>
  <c r="E67" i="83"/>
  <c r="F42" i="83"/>
  <c r="E42" i="83"/>
  <c r="F39" i="83"/>
  <c r="E39" i="83"/>
  <c r="F40" i="83"/>
  <c r="E40" i="83"/>
  <c r="F50" i="83"/>
  <c r="E50" i="83"/>
  <c r="F47" i="83"/>
  <c r="E47" i="83"/>
  <c r="F37" i="83"/>
  <c r="E37" i="83"/>
  <c r="F66" i="83"/>
  <c r="E66" i="83"/>
  <c r="H66" i="83" s="1"/>
  <c r="E64" i="83"/>
  <c r="F64" i="83"/>
  <c r="F51" i="83"/>
  <c r="E51" i="83"/>
  <c r="F52" i="83"/>
  <c r="E52" i="83"/>
  <c r="F54" i="83"/>
  <c r="E54" i="83"/>
  <c r="F55" i="83"/>
  <c r="E55" i="83"/>
  <c r="E49" i="83"/>
  <c r="F49" i="83"/>
  <c r="E48" i="83"/>
  <c r="F48" i="83"/>
  <c r="E57" i="83"/>
  <c r="F57" i="83"/>
  <c r="F58" i="83"/>
  <c r="E58" i="83"/>
  <c r="F45" i="83"/>
  <c r="E45" i="83"/>
  <c r="H56" i="83"/>
  <c r="H44" i="83"/>
  <c r="H52" i="83"/>
  <c r="F4" i="83"/>
  <c r="H4" i="83" s="1"/>
  <c r="F7" i="83"/>
  <c r="H7" i="83" s="1"/>
  <c r="H60" i="83"/>
  <c r="E21" i="83"/>
  <c r="H21" i="83" s="1"/>
  <c r="F15" i="83"/>
  <c r="E15" i="83"/>
  <c r="F28" i="83"/>
  <c r="E28" i="83"/>
  <c r="F9" i="83"/>
  <c r="E9" i="83"/>
  <c r="E19" i="83"/>
  <c r="F19" i="83"/>
  <c r="F25" i="83"/>
  <c r="E25" i="83"/>
  <c r="E29" i="83"/>
  <c r="F29" i="83"/>
  <c r="F3" i="83"/>
  <c r="E3" i="83"/>
  <c r="H3" i="83" s="1"/>
  <c r="E6" i="83"/>
  <c r="F6" i="83"/>
  <c r="E34" i="83"/>
  <c r="F34" i="83"/>
  <c r="E32" i="83"/>
  <c r="F32" i="83"/>
  <c r="E10" i="83"/>
  <c r="F10" i="83"/>
  <c r="F17" i="83"/>
  <c r="E17" i="83"/>
  <c r="E27" i="83"/>
  <c r="F27" i="83"/>
  <c r="E13" i="83"/>
  <c r="F13" i="83"/>
  <c r="F33" i="83"/>
  <c r="E33" i="83"/>
  <c r="E12" i="83"/>
  <c r="F12" i="83"/>
  <c r="E8" i="83"/>
  <c r="F8" i="83"/>
  <c r="E14" i="83"/>
  <c r="F14" i="83"/>
  <c r="E22" i="83"/>
  <c r="F22" i="83"/>
  <c r="F31" i="83"/>
  <c r="E31" i="83"/>
  <c r="E16" i="83"/>
  <c r="F16" i="83"/>
  <c r="E5" i="83"/>
  <c r="F5" i="83"/>
  <c r="F23" i="83"/>
  <c r="E23" i="83"/>
  <c r="E20" i="83"/>
  <c r="F20" i="83"/>
  <c r="E30" i="83"/>
  <c r="F30" i="83"/>
  <c r="E26" i="83"/>
  <c r="F26" i="83"/>
  <c r="E24" i="83"/>
  <c r="F24" i="83"/>
  <c r="F11" i="83"/>
  <c r="E11" i="83"/>
  <c r="E18" i="83"/>
  <c r="F18" i="83"/>
  <c r="H21" i="82" l="1"/>
  <c r="H26" i="82"/>
  <c r="H50" i="83"/>
  <c r="H67" i="83"/>
  <c r="H23" i="82"/>
  <c r="H28" i="82"/>
  <c r="H45" i="83"/>
  <c r="H40" i="83"/>
  <c r="H38" i="83"/>
  <c r="H62" i="83"/>
  <c r="H58" i="83"/>
  <c r="H59" i="83"/>
  <c r="H43" i="83"/>
  <c r="H54" i="83"/>
  <c r="H51" i="83"/>
  <c r="H53" i="83"/>
  <c r="H39" i="83"/>
  <c r="H47" i="83"/>
  <c r="H64" i="83"/>
  <c r="H41" i="83"/>
  <c r="H57" i="83"/>
  <c r="H65" i="83"/>
  <c r="H42" i="83"/>
  <c r="H46" i="83"/>
  <c r="H61" i="83"/>
  <c r="H55" i="83"/>
  <c r="H48" i="83"/>
  <c r="H49" i="83"/>
  <c r="H29" i="82"/>
  <c r="H30" i="82"/>
  <c r="H25" i="82"/>
  <c r="H27" i="82"/>
  <c r="H31" i="82"/>
  <c r="H22" i="82"/>
  <c r="H20" i="82"/>
  <c r="H24" i="82"/>
  <c r="H32" i="82"/>
  <c r="H5" i="83"/>
  <c r="H14" i="83"/>
  <c r="H33" i="83"/>
  <c r="H26" i="83"/>
  <c r="H34" i="83"/>
  <c r="H28" i="83"/>
  <c r="H24" i="83"/>
  <c r="H37" i="83"/>
  <c r="H22" i="83"/>
  <c r="H25" i="83"/>
  <c r="H19" i="83"/>
  <c r="H10" i="83"/>
  <c r="H18" i="83"/>
  <c r="H20" i="83"/>
  <c r="H12" i="83"/>
  <c r="H8" i="83"/>
  <c r="H17" i="83"/>
  <c r="H30" i="83"/>
  <c r="H31" i="83"/>
  <c r="H13" i="83"/>
  <c r="H6" i="83"/>
  <c r="H32" i="83"/>
  <c r="H29" i="83"/>
  <c r="H11" i="83"/>
  <c r="H23" i="83"/>
  <c r="H15" i="83"/>
  <c r="H16" i="83"/>
  <c r="H27" i="83"/>
  <c r="H9" i="83"/>
  <c r="G48" i="4" l="1"/>
  <c r="H48" i="4" s="1"/>
  <c r="G49" i="4"/>
  <c r="H49" i="4" s="1"/>
  <c r="G50" i="4"/>
  <c r="H50" i="4" s="1"/>
  <c r="G51" i="4"/>
  <c r="H51" i="4" s="1"/>
  <c r="G47" i="4"/>
  <c r="H47" i="4" s="1"/>
  <c r="G36" i="4"/>
  <c r="H36" i="4" s="1"/>
  <c r="G37" i="4"/>
  <c r="H37" i="4" s="1"/>
  <c r="G38" i="4"/>
  <c r="H38" i="4" s="1"/>
  <c r="G35" i="4"/>
  <c r="H35" i="4" s="1"/>
  <c r="G23" i="4"/>
  <c r="H23" i="4" s="1"/>
  <c r="G24" i="4"/>
  <c r="H24" i="4" s="1"/>
  <c r="G25" i="4"/>
  <c r="H25" i="4" s="1"/>
  <c r="G26" i="4"/>
  <c r="H26" i="4" s="1"/>
  <c r="G27" i="4"/>
  <c r="H27" i="4" s="1"/>
  <c r="G22" i="4"/>
  <c r="H22" i="4" s="1"/>
  <c r="G11" i="4"/>
  <c r="H11" i="4" s="1"/>
  <c r="G12" i="4"/>
  <c r="H12" i="4" s="1"/>
  <c r="G13" i="4"/>
  <c r="H13" i="4" s="1"/>
  <c r="G14" i="4"/>
  <c r="H14" i="4" s="1"/>
  <c r="G15" i="4"/>
  <c r="H15" i="4" s="1"/>
  <c r="G10" i="4"/>
  <c r="H10" i="4" s="1"/>
  <c r="D48" i="4"/>
  <c r="E48" i="4" s="1"/>
  <c r="D49" i="4"/>
  <c r="E49" i="4" s="1"/>
  <c r="D50" i="4"/>
  <c r="E50" i="4" s="1"/>
  <c r="D51" i="4"/>
  <c r="E51" i="4" s="1"/>
  <c r="D47" i="4"/>
  <c r="E47" i="4" s="1"/>
  <c r="D36" i="4"/>
  <c r="E36" i="4" s="1"/>
  <c r="D37" i="4"/>
  <c r="E37" i="4" s="1"/>
  <c r="D38" i="4"/>
  <c r="E38" i="4" s="1"/>
  <c r="D39" i="4"/>
  <c r="E39" i="4" s="1"/>
  <c r="D40" i="4"/>
  <c r="E40" i="4" s="1"/>
  <c r="D35" i="4"/>
  <c r="E35" i="4" s="1"/>
  <c r="D23" i="4"/>
  <c r="E23" i="4" s="1"/>
  <c r="D24" i="4"/>
  <c r="E24" i="4" s="1"/>
  <c r="D25" i="4"/>
  <c r="E25" i="4" s="1"/>
  <c r="D26" i="4"/>
  <c r="E26" i="4" s="1"/>
  <c r="D27" i="4"/>
  <c r="E27" i="4" s="1"/>
  <c r="D22" i="4"/>
  <c r="E22" i="4" s="1"/>
  <c r="D11" i="4"/>
  <c r="E11" i="4" s="1"/>
  <c r="D12" i="4"/>
  <c r="E12" i="4" s="1"/>
  <c r="D13" i="4"/>
  <c r="E13" i="4" s="1"/>
  <c r="D14" i="4"/>
  <c r="E14" i="4" s="1"/>
  <c r="D15" i="4"/>
  <c r="E15" i="4" s="1"/>
  <c r="D10" i="4"/>
  <c r="E10" i="4" s="1"/>
  <c r="D8" i="82"/>
  <c r="F8" i="82" s="1"/>
  <c r="D12" i="82"/>
  <c r="E12" i="82" s="1"/>
  <c r="D15" i="82"/>
  <c r="F15" i="82" s="1"/>
  <c r="D10" i="82"/>
  <c r="F10" i="82" s="1"/>
  <c r="D14" i="82"/>
  <c r="F14" i="82" s="1"/>
  <c r="D5" i="82"/>
  <c r="E5" i="82" s="1"/>
  <c r="D17" i="82"/>
  <c r="F17" i="82" s="1"/>
  <c r="D11" i="82"/>
  <c r="E11" i="82" s="1"/>
  <c r="D9" i="82"/>
  <c r="F9" i="82" s="1"/>
  <c r="D6" i="82"/>
  <c r="F6" i="82" s="1"/>
  <c r="D13" i="82"/>
  <c r="F13" i="82" s="1"/>
  <c r="D7" i="82"/>
  <c r="F7" i="82" s="1"/>
  <c r="D4" i="82"/>
  <c r="E4" i="82" s="1"/>
  <c r="D16" i="82"/>
  <c r="F16" i="82" s="1"/>
  <c r="F12" i="82" l="1"/>
  <c r="H12" i="82" s="1"/>
  <c r="E14" i="82"/>
  <c r="H14" i="82" s="1"/>
  <c r="E6" i="82"/>
  <c r="H6" i="82" s="1"/>
  <c r="E10" i="82"/>
  <c r="H10" i="82" s="1"/>
  <c r="E16" i="82"/>
  <c r="H16" i="82" s="1"/>
  <c r="E7" i="82"/>
  <c r="H7" i="82" s="1"/>
  <c r="E17" i="82"/>
  <c r="H17" i="82" s="1"/>
  <c r="E9" i="82"/>
  <c r="H9" i="82" s="1"/>
  <c r="F5" i="82"/>
  <c r="H5" i="82" s="1"/>
  <c r="F4" i="82"/>
  <c r="H4" i="82" s="1"/>
  <c r="E8" i="82"/>
  <c r="H8" i="82" s="1"/>
  <c r="E13" i="82"/>
  <c r="H13" i="82" s="1"/>
  <c r="F11" i="82"/>
  <c r="H11" i="82" s="1"/>
  <c r="E15" i="82"/>
  <c r="H15" i="82" s="1"/>
</calcChain>
</file>

<file path=xl/sharedStrings.xml><?xml version="1.0" encoding="utf-8"?>
<sst xmlns="http://schemas.openxmlformats.org/spreadsheetml/2006/main" count="523" uniqueCount="212">
  <si>
    <t>Figures and Tables</t>
  </si>
  <si>
    <t>Males</t>
  </si>
  <si>
    <t>2009-11</t>
  </si>
  <si>
    <t>Females</t>
  </si>
  <si>
    <r>
      <t>HLE</t>
    </r>
    <r>
      <rPr>
        <vertAlign val="superscript"/>
        <sz val="10"/>
        <rFont val="Arial"/>
        <family val="2"/>
      </rPr>
      <t>1</t>
    </r>
  </si>
  <si>
    <t>2010-12</t>
  </si>
  <si>
    <t>2012-14</t>
  </si>
  <si>
    <t>2013-15</t>
  </si>
  <si>
    <t>2015-17</t>
  </si>
  <si>
    <t>2011-13</t>
  </si>
  <si>
    <t>2014-16</t>
  </si>
  <si>
    <t>2016-18</t>
  </si>
  <si>
    <t>2017-19</t>
  </si>
  <si>
    <t>Footnotes</t>
  </si>
  <si>
    <t xml:space="preserve">LE </t>
  </si>
  <si>
    <r>
      <t>HLE</t>
    </r>
    <r>
      <rPr>
        <vertAlign val="superscript"/>
        <sz val="10"/>
        <rFont val="Arial"/>
        <family val="2"/>
      </rPr>
      <t>1</t>
    </r>
    <r>
      <rPr>
        <sz val="10"/>
        <rFont val="Arial"/>
        <family val="2"/>
      </rPr>
      <t xml:space="preserve"> as a proportion of LE (%)</t>
    </r>
  </si>
  <si>
    <t>1) HLE based on the five point response general health question in the annual population survey (APS). Those answered as in 'good' or 'very good' health were classified as being in health.</t>
  </si>
  <si>
    <t>At 65</t>
  </si>
  <si>
    <t>At birth</t>
  </si>
  <si>
    <t>Lower 95% confidence interval</t>
  </si>
  <si>
    <t>Upper 95% confidence interval</t>
  </si>
  <si>
    <t>Council area name</t>
  </si>
  <si>
    <t>Council area code</t>
  </si>
  <si>
    <t>lower confidence interval</t>
  </si>
  <si>
    <t>upper confidence interval</t>
  </si>
  <si>
    <t>Scotland</t>
  </si>
  <si>
    <t>S92000003</t>
  </si>
  <si>
    <t>Glasgow City</t>
  </si>
  <si>
    <t>S12000049</t>
  </si>
  <si>
    <t>Inverclyde</t>
  </si>
  <si>
    <t>S12000018</t>
  </si>
  <si>
    <t>West Dunbartonshire</t>
  </si>
  <si>
    <t>S12000039</t>
  </si>
  <si>
    <t>Dundee City</t>
  </si>
  <si>
    <t>S12000042</t>
  </si>
  <si>
    <t>North Lanarkshire</t>
  </si>
  <si>
    <t>S12000050</t>
  </si>
  <si>
    <t>East Ayrshire</t>
  </si>
  <si>
    <t>S12000008</t>
  </si>
  <si>
    <t>North Ayrshire</t>
  </si>
  <si>
    <t>S12000021</t>
  </si>
  <si>
    <t>Falkirk</t>
  </si>
  <si>
    <t>S12000014</t>
  </si>
  <si>
    <t>Clackmannanshire</t>
  </si>
  <si>
    <t>S12000005</t>
  </si>
  <si>
    <t>Renfrewshire</t>
  </si>
  <si>
    <t>S12000038</t>
  </si>
  <si>
    <t>West Lothian</t>
  </si>
  <si>
    <t>S12000040</t>
  </si>
  <si>
    <t>South Lanarkshire</t>
  </si>
  <si>
    <t>S12000029</t>
  </si>
  <si>
    <t>Fife</t>
  </si>
  <si>
    <t>S12000047</t>
  </si>
  <si>
    <t>Aberdeen City</t>
  </si>
  <si>
    <t>S12000033</t>
  </si>
  <si>
    <t>Dumfries and Galloway</t>
  </si>
  <si>
    <t>S12000006</t>
  </si>
  <si>
    <t>Moray</t>
  </si>
  <si>
    <t>S12000020</t>
  </si>
  <si>
    <t>Midlothian</t>
  </si>
  <si>
    <t>S12000019</t>
  </si>
  <si>
    <t>South Ayrshire</t>
  </si>
  <si>
    <t>S12000028</t>
  </si>
  <si>
    <t>Argyll and Bute</t>
  </si>
  <si>
    <t>S12000035</t>
  </si>
  <si>
    <t>Highland</t>
  </si>
  <si>
    <t>S12000017</t>
  </si>
  <si>
    <t>Scottish Borders</t>
  </si>
  <si>
    <t>S12000026</t>
  </si>
  <si>
    <t>Angus</t>
  </si>
  <si>
    <t>S12000041</t>
  </si>
  <si>
    <t>Orkney Islands</t>
  </si>
  <si>
    <t>S12000023</t>
  </si>
  <si>
    <t>City of Edinburgh</t>
  </si>
  <si>
    <t>S12000036</t>
  </si>
  <si>
    <t>Aberdeenshire</t>
  </si>
  <si>
    <t>S12000034</t>
  </si>
  <si>
    <t>Stirling</t>
  </si>
  <si>
    <t>S12000030</t>
  </si>
  <si>
    <t>East Lothian</t>
  </si>
  <si>
    <t>S12000010</t>
  </si>
  <si>
    <t>Shetland Islands</t>
  </si>
  <si>
    <t>S12000027</t>
  </si>
  <si>
    <t>Perth and Kinross</t>
  </si>
  <si>
    <t>S12000048</t>
  </si>
  <si>
    <t>Na h-Eileanan Siar</t>
  </si>
  <si>
    <t>S12000013</t>
  </si>
  <si>
    <t>East Dunbartonshire</t>
  </si>
  <si>
    <t>S12000045</t>
  </si>
  <si>
    <t>East Renfrewshire</t>
  </si>
  <si>
    <t>S12000011</t>
  </si>
  <si>
    <t>HLE at birth</t>
  </si>
  <si>
    <t>HLE at 65</t>
  </si>
  <si>
    <t>NHS health board name</t>
  </si>
  <si>
    <t>Health board code</t>
  </si>
  <si>
    <t>Greater Glasgow and Clyde</t>
  </si>
  <si>
    <t>S08000031</t>
  </si>
  <si>
    <t>Lanarkshire</t>
  </si>
  <si>
    <t>S08000032</t>
  </si>
  <si>
    <t>Ayrshire and Arran</t>
  </si>
  <si>
    <t>S08000015</t>
  </si>
  <si>
    <t>Forth Valley</t>
  </si>
  <si>
    <t>S08000019</t>
  </si>
  <si>
    <t>S08000029</t>
  </si>
  <si>
    <t>S08000017</t>
  </si>
  <si>
    <t>Tayside</t>
  </si>
  <si>
    <t>S08000030</t>
  </si>
  <si>
    <t>S08000022</t>
  </si>
  <si>
    <t>Borders</t>
  </si>
  <si>
    <t>S08000016</t>
  </si>
  <si>
    <t>Grampian</t>
  </si>
  <si>
    <t>S08000020</t>
  </si>
  <si>
    <t>Lothian</t>
  </si>
  <si>
    <t>S08000024</t>
  </si>
  <si>
    <t>Orkney</t>
  </si>
  <si>
    <t>S08000025</t>
  </si>
  <si>
    <t>Shetland</t>
  </si>
  <si>
    <t>S08000026</t>
  </si>
  <si>
    <t>Western Isles</t>
  </si>
  <si>
    <t>S08000028</t>
  </si>
  <si>
    <t>Sex</t>
  </si>
  <si>
    <t>SIMD 2020 decile</t>
  </si>
  <si>
    <t>decile 1</t>
  </si>
  <si>
    <t>decile 2</t>
  </si>
  <si>
    <t>decile 3</t>
  </si>
  <si>
    <t>decile 4</t>
  </si>
  <si>
    <t>decile 5</t>
  </si>
  <si>
    <t>decile 6</t>
  </si>
  <si>
    <t>decile 7</t>
  </si>
  <si>
    <t>decile 8</t>
  </si>
  <si>
    <t>decile 9</t>
  </si>
  <si>
    <t>decile 10</t>
  </si>
  <si>
    <t xml:space="preserve">Difference from previous year (years) </t>
  </si>
  <si>
    <t>Difference from previous year (weeks)</t>
  </si>
  <si>
    <t>Large Urban Areas</t>
  </si>
  <si>
    <t>1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</si>
  <si>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</si>
  <si>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</si>
  <si>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</si>
  <si>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</si>
  <si>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</si>
  <si>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</si>
  <si>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</si>
  <si>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</si>
  <si>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</si>
  <si>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</si>
  <si>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</si>
  <si>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</si>
  <si>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</si>
  <si>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</si>
  <si>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</si>
  <si>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</si>
  <si>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</si>
  <si>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t>
  </si>
  <si>
    <t>Other Urban Areas</t>
  </si>
  <si>
    <t>Accessible small towns</t>
  </si>
  <si>
    <t>Remote small towns</t>
  </si>
  <si>
    <t>Remote rural</t>
  </si>
  <si>
    <t>&lt;1</t>
  </si>
  <si>
    <t>Age</t>
  </si>
  <si>
    <t>Time period</t>
  </si>
  <si>
    <t>LE(years)</t>
  </si>
  <si>
    <t>Difference from previous year (years)</t>
  </si>
  <si>
    <t>Council</t>
  </si>
  <si>
    <t>LCI</t>
  </si>
  <si>
    <t>Life expectancy</t>
  </si>
  <si>
    <t>Lower LE</t>
  </si>
  <si>
    <t>Upper LE</t>
  </si>
  <si>
    <t>Lower HLE</t>
  </si>
  <si>
    <t>Upper HLE</t>
  </si>
  <si>
    <t xml:space="preserve">Proportion of life in good health </t>
  </si>
  <si>
    <t>1) HLE estimates are based on the five point response general health question in the annual population survey (APS). Those answered as in 'good' or 'very good' health were classified as being in health.</t>
  </si>
  <si>
    <t>Health Board</t>
  </si>
  <si>
    <t xml:space="preserve">HLE at birth </t>
  </si>
  <si>
    <t>Error</t>
  </si>
  <si>
    <t>back to contents</t>
  </si>
  <si>
    <t xml:space="preserve">Change in healthy life expectancy in Scotland over the last decade </t>
  </si>
  <si>
    <t>Healthy Life Expectancy (HLE) in Scotland 2018-2020</t>
  </si>
  <si>
    <t xml:space="preserve">Healthy life expectancy by age group in Scotland, 2018-2020. </t>
  </si>
  <si>
    <t>2018-20</t>
  </si>
  <si>
    <t>females</t>
  </si>
  <si>
    <t>males</t>
  </si>
  <si>
    <t>error</t>
  </si>
  <si>
    <t xml:space="preserve">Accessible rural </t>
  </si>
  <si>
    <t>Figure 1 data</t>
  </si>
  <si>
    <t>Figure 2 data</t>
  </si>
  <si>
    <t>Figure 3 data</t>
  </si>
  <si>
    <t>Figure 4 data</t>
  </si>
  <si>
    <t>Figure 5 data</t>
  </si>
  <si>
    <t>Figure 6 data</t>
  </si>
  <si>
    <t>Figure 7 data</t>
  </si>
  <si>
    <t>Figure 8 data</t>
  </si>
  <si>
    <t>Healthy life expectancy at birth, Scotland, 2009-2011 to 2018-2020</t>
  </si>
  <si>
    <t>Healthy life expectancy at 65, Scotland, 2009-2011 to 2018-2020</t>
  </si>
  <si>
    <t>Healthy life expectancy by urban rural classification, Scotland, 2018-2020</t>
  </si>
  <si>
    <t>Contents</t>
  </si>
  <si>
    <t>Healthy life expectancy by SIMD decile, Scotland, 2018-2020</t>
  </si>
  <si>
    <t>Healthy life expectancy by health board in Scotland, 2018-2020</t>
  </si>
  <si>
    <t>Healthy life expectancy by council area in Scotland, 2018-2020</t>
  </si>
  <si>
    <r>
      <t xml:space="preserve">Figure 1 data: Healthy life expectancy </t>
    </r>
    <r>
      <rPr>
        <b/>
        <sz val="12"/>
        <color theme="1"/>
        <rFont val="Arial"/>
        <family val="2"/>
      </rPr>
      <t>at birth, Scotland, 2009-2011 to 2018-2020</t>
    </r>
  </si>
  <si>
    <r>
      <t xml:space="preserve">Figure 2 data: Healthy life expectancy </t>
    </r>
    <r>
      <rPr>
        <b/>
        <sz val="12"/>
        <color theme="1"/>
        <rFont val="Arial"/>
        <family val="2"/>
      </rPr>
      <t>at 65, Scotland, 2009-2011 to 2018-2020</t>
    </r>
  </si>
  <si>
    <r>
      <t xml:space="preserve">Figure 3 data: Change in healthy life expectancy </t>
    </r>
    <r>
      <rPr>
        <b/>
        <sz val="12"/>
        <color theme="1"/>
        <rFont val="Arial"/>
        <family val="2"/>
      </rPr>
      <t xml:space="preserve">in Scotland over the last decade </t>
    </r>
  </si>
  <si>
    <r>
      <t>HLE</t>
    </r>
    <r>
      <rPr>
        <b/>
        <vertAlign val="superscript"/>
        <sz val="10"/>
        <rFont val="Arial"/>
        <family val="2"/>
      </rPr>
      <t xml:space="preserve">1 </t>
    </r>
    <r>
      <rPr>
        <b/>
        <sz val="10"/>
        <rFont val="Arial"/>
        <family val="2"/>
      </rPr>
      <t>(years)</t>
    </r>
  </si>
  <si>
    <r>
      <t xml:space="preserve">Figure 4 data: Healthy life expectancy </t>
    </r>
    <r>
      <rPr>
        <b/>
        <sz val="12"/>
        <color theme="1"/>
        <rFont val="Arial"/>
        <family val="2"/>
      </rPr>
      <t>by age group in Scotland, 2018-2020</t>
    </r>
  </si>
  <si>
    <r>
      <t>Healthy life expectancy</t>
    </r>
    <r>
      <rPr>
        <vertAlign val="superscript"/>
        <sz val="10"/>
        <color theme="1"/>
        <rFont val="Arial"/>
        <family val="2"/>
      </rPr>
      <t>1</t>
    </r>
    <r>
      <rPr>
        <sz val="10"/>
        <color theme="1"/>
        <rFont val="Arial"/>
        <family val="2"/>
      </rPr>
      <t xml:space="preserve"> </t>
    </r>
  </si>
  <si>
    <r>
      <t>Figure 5 data: Healthy life expectancy</t>
    </r>
    <r>
      <rPr>
        <b/>
        <sz val="12"/>
        <color theme="1"/>
        <rFont val="Arial"/>
        <family val="2"/>
      </rPr>
      <t xml:space="preserve"> by Council Area in Scotland, 2018-2020</t>
    </r>
  </si>
  <si>
    <r>
      <t>HLE</t>
    </r>
    <r>
      <rPr>
        <vertAlign val="superscript"/>
        <sz val="10"/>
        <color theme="1"/>
        <rFont val="Arial"/>
        <family val="2"/>
      </rPr>
      <t>1</t>
    </r>
    <r>
      <rPr>
        <sz val="10"/>
        <color theme="1"/>
        <rFont val="Arial"/>
        <family val="2"/>
      </rPr>
      <t xml:space="preserve"> at birth</t>
    </r>
  </si>
  <si>
    <r>
      <t xml:space="preserve">Figure 6 data: Healthy life expectancy </t>
    </r>
    <r>
      <rPr>
        <b/>
        <sz val="12"/>
        <color theme="1"/>
        <rFont val="Arial"/>
        <family val="2"/>
      </rPr>
      <t>by Health Board in Scotland, 2018-2020</t>
    </r>
  </si>
  <si>
    <r>
      <t xml:space="preserve">Figure 7 data: Healthy life expectancy </t>
    </r>
    <r>
      <rPr>
        <b/>
        <sz val="12"/>
        <color theme="1"/>
        <rFont val="Arial"/>
        <family val="2"/>
      </rPr>
      <t>by SIMD decile, Scotland, 2018-2020</t>
    </r>
  </si>
  <si>
    <r>
      <t>HLE</t>
    </r>
    <r>
      <rPr>
        <b/>
        <vertAlign val="superscript"/>
        <sz val="10"/>
        <rFont val="Arial"/>
        <family val="2"/>
      </rPr>
      <t>1</t>
    </r>
    <r>
      <rPr>
        <b/>
        <sz val="10"/>
        <rFont val="Arial"/>
        <family val="2"/>
      </rPr>
      <t xml:space="preserve"> at birth</t>
    </r>
  </si>
  <si>
    <r>
      <t xml:space="preserve">Figure 8 data: Healthy life expectancy </t>
    </r>
    <r>
      <rPr>
        <b/>
        <sz val="12"/>
        <color theme="1"/>
        <rFont val="Arial"/>
        <family val="2"/>
      </rPr>
      <t>by Urban Rural classification, Scotland, 2018-2020</t>
    </r>
  </si>
  <si>
    <t>© Crown Copyright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</si>
</sst>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
    <numFmt numFmtId="166" formatCode="#,##0.0"/>
    <numFmt numFmtId="167" formatCode="0.0000"/>
  </numFmts>
  <fonts count="22" x14ac:knownFonts="1">
    <font>
      <sz val="11"/>
      <color theme="1"/>
      <name val="Calibri"/>
      <family val="2"/>
      <scheme val="minor"/>
    </font>
    <font>
      <sz val="10"/>
      <color theme="1"/>
      <name val="Arial"/>
      <family val="2"/>
    </font>
    <font>
      <b/>
      <sz val="11"/>
      <color theme="1"/>
      <name val="Calibri"/>
      <family val="2"/>
      <scheme val="minor"/>
    </font>
    <font>
      <sz val="10"/>
      <name val="Arial"/>
      <family val="2"/>
    </font>
    <font>
      <vertAlign val="superscript"/>
      <sz val="10"/>
      <name val="Arial"/>
      <family val="2"/>
    </font>
    <font>
      <b/>
      <sz val="10"/>
      <name val="Arial"/>
      <family val="2"/>
    </font>
    <font>
      <b/>
      <sz val="10"/>
      <color theme="1"/>
      <name val="Arial"/>
      <family val="2"/>
    </font>
    <font>
      <sz val="8"/>
      <color theme="1"/>
      <name val="Arial"/>
      <family val="2"/>
    </font>
    <font>
      <sz val="10"/>
      <color theme="1"/>
      <name val="Arial"/>
      <family val="2"/>
    </font>
    <font>
      <sz val="10"/>
      <name val="Arial"/>
      <family val="2"/>
    </font>
    <font>
      <b/>
      <sz val="12"/>
      <color theme="1"/>
      <name val="Arial"/>
      <family val="2"/>
    </font>
    <font>
      <sz val="11"/>
      <color theme="1"/>
      <name val="Arial"/>
      <family val="2"/>
    </font>
    <font>
      <sz val="12"/>
      <color theme="1"/>
      <name val="Arial"/>
      <family val="2"/>
    </font>
    <font>
      <b/>
      <vertAlign val="superscript"/>
      <sz val="10"/>
      <name val="Arial"/>
      <family val="2"/>
    </font>
    <font>
      <sz val="10"/>
      <color theme="0"/>
      <name val="Arial"/>
      <family val="2"/>
    </font>
    <font>
      <b/>
      <sz val="8"/>
      <color theme="1"/>
      <name val="Arial"/>
      <family val="2"/>
    </font>
    <font>
      <sz val="8"/>
      <color theme="1"/>
      <name val="Calibri"/>
      <family val="2"/>
      <scheme val="minor"/>
    </font>
    <font>
      <u/>
      <sz val="11"/>
      <color theme="10"/>
      <name val="Calibri"/>
      <family val="2"/>
      <scheme val="minor"/>
    </font>
    <font>
      <u/>
      <sz val="10"/>
      <color theme="10"/>
      <name val="Arial"/>
      <family val="2"/>
    </font>
    <font>
      <u/>
      <sz val="12"/>
      <color theme="10"/>
      <name val="Arial"/>
      <family val="2"/>
    </font>
    <font>
      <vertAlign val="superscript"/>
      <sz val="10"/>
      <color theme="1"/>
      <name val="Arial"/>
      <family val="2"/>
    </font>
    <font>
      <sz val="8"/>
      <color theme="0"/>
      <name val="Arial"/>
      <family val="2"/>
    </font>
  </fonts>
  <fills count="3">
    <fill>
      <patternFill patternType="none"/>
    </fill>
    <fill>
      <patternFill patternType="gray125"/>
    </fill>
    <fill>
      <patternFill patternType="solid">
        <fgColor theme="0"/>
        <bgColor indexed="64"/>
      </patternFill>
    </fill>
  </fills>
  <borders count="19">
    <border>
      <left/>
      <right/>
      <top/>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medium">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s>
  <cellStyleXfs count="4">
    <xf numFmtId="0" fontId="0" fillId="0" borderId="0"/>
    <xf numFmtId="0" fontId="3" fillId="0" borderId="0"/>
    <xf numFmtId="0" fontId="9" fillId="0" borderId="0"/>
    <xf numFmtId="0" fontId="17" fillId="0" borderId="0" applyNumberFormat="0" applyFill="0" applyBorder="0" applyAlignment="0" applyProtection="0"/>
  </cellStyleXfs>
  <cellXfs count="237">
    <xf numFmtId="0" fontId="0" fillId="0" borderId="0" xfId="0"/>
    <xf numFmtId="0" fontId="2" fillId="0" borderId="0" xfId="0" applyFont="1"/>
    <xf numFmtId="0" fontId="3" fillId="2" borderId="3" xfId="1" applyFont="1" applyFill="1" applyBorder="1" applyAlignment="1">
      <alignment horizontal="left"/>
    </xf>
    <xf numFmtId="164" fontId="3" fillId="2" borderId="0" xfId="1" applyNumberFormat="1" applyFont="1" applyFill="1" applyBorder="1" applyAlignment="1">
      <alignment horizontal="right"/>
    </xf>
    <xf numFmtId="0" fontId="3" fillId="2" borderId="5" xfId="1" applyFont="1" applyFill="1" applyBorder="1" applyAlignment="1">
      <alignment horizontal="left"/>
    </xf>
    <xf numFmtId="164" fontId="3" fillId="2" borderId="5" xfId="1" applyNumberFormat="1" applyFont="1" applyFill="1" applyBorder="1" applyAlignment="1">
      <alignment horizontal="right"/>
    </xf>
    <xf numFmtId="164" fontId="3" fillId="2" borderId="0" xfId="1" applyNumberFormat="1" applyFont="1" applyFill="1" applyBorder="1"/>
    <xf numFmtId="164" fontId="3" fillId="2" borderId="7" xfId="1" applyNumberFormat="1" applyFont="1" applyFill="1" applyBorder="1" applyAlignment="1">
      <alignment horizontal="right"/>
    </xf>
    <xf numFmtId="164" fontId="3" fillId="2" borderId="8" xfId="1" applyNumberFormat="1" applyFont="1" applyFill="1" applyBorder="1" applyAlignment="1">
      <alignment horizontal="right"/>
    </xf>
    <xf numFmtId="0" fontId="3" fillId="2" borderId="8" xfId="1" applyFont="1" applyFill="1" applyBorder="1" applyAlignment="1">
      <alignment horizontal="left"/>
    </xf>
    <xf numFmtId="164" fontId="3" fillId="2" borderId="3" xfId="1" applyNumberFormat="1" applyFont="1" applyFill="1" applyBorder="1"/>
    <xf numFmtId="164" fontId="3" fillId="2" borderId="6" xfId="1" applyNumberFormat="1" applyFont="1" applyFill="1" applyBorder="1"/>
    <xf numFmtId="164" fontId="3" fillId="2" borderId="13" xfId="1" applyNumberFormat="1" applyFont="1" applyFill="1" applyBorder="1"/>
    <xf numFmtId="0" fontId="8" fillId="2" borderId="0" xfId="0" applyFont="1" applyFill="1"/>
    <xf numFmtId="2" fontId="8" fillId="2" borderId="0" xfId="0" applyNumberFormat="1" applyFont="1" applyFill="1" applyBorder="1"/>
    <xf numFmtId="0" fontId="8" fillId="2" borderId="7" xfId="0" applyFont="1" applyFill="1" applyBorder="1"/>
    <xf numFmtId="0" fontId="0" fillId="0" borderId="0" xfId="0" applyBorder="1"/>
    <xf numFmtId="0" fontId="8" fillId="2" borderId="3" xfId="0" applyFont="1" applyFill="1" applyBorder="1"/>
    <xf numFmtId="0" fontId="8" fillId="2" borderId="5" xfId="0" applyFont="1" applyFill="1" applyBorder="1"/>
    <xf numFmtId="0" fontId="8" fillId="2" borderId="8" xfId="0" applyFont="1" applyFill="1" applyBorder="1"/>
    <xf numFmtId="0" fontId="8" fillId="2" borderId="0" xfId="0" applyFont="1" applyFill="1" applyBorder="1"/>
    <xf numFmtId="0" fontId="3" fillId="2" borderId="2" xfId="0" applyFont="1" applyFill="1" applyBorder="1" applyAlignment="1">
      <alignment horizontal="center"/>
    </xf>
    <xf numFmtId="0" fontId="3" fillId="2" borderId="4" xfId="0" applyFont="1" applyFill="1" applyBorder="1" applyAlignment="1">
      <alignment horizontal="center"/>
    </xf>
    <xf numFmtId="164" fontId="3" fillId="2" borderId="9" xfId="0" applyNumberFormat="1" applyFont="1" applyFill="1" applyBorder="1" applyAlignment="1">
      <alignment horizontal="center"/>
    </xf>
    <xf numFmtId="164" fontId="3" fillId="2" borderId="7" xfId="0" applyNumberFormat="1" applyFont="1" applyFill="1" applyBorder="1" applyAlignment="1">
      <alignment horizontal="center"/>
    </xf>
    <xf numFmtId="164" fontId="3" fillId="2" borderId="8" xfId="0" applyNumberFormat="1" applyFont="1" applyFill="1" applyBorder="1" applyAlignment="1">
      <alignment horizontal="center"/>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3" fillId="2" borderId="13" xfId="0" applyFont="1" applyFill="1" applyBorder="1" applyAlignment="1">
      <alignment horizontal="center" wrapText="1"/>
    </xf>
    <xf numFmtId="2" fontId="8" fillId="2" borderId="0" xfId="0" applyNumberFormat="1" applyFont="1" applyFill="1" applyBorder="1" applyAlignment="1">
      <alignment horizontal="center"/>
    </xf>
    <xf numFmtId="164" fontId="3" fillId="2" borderId="0" xfId="1" applyNumberFormat="1" applyFont="1" applyFill="1" applyBorder="1" applyAlignment="1">
      <alignment horizontal="center"/>
    </xf>
    <xf numFmtId="164" fontId="3" fillId="2" borderId="5" xfId="1" applyNumberFormat="1" applyFont="1" applyFill="1" applyBorder="1" applyAlignment="1">
      <alignment horizontal="center"/>
    </xf>
    <xf numFmtId="0" fontId="8" fillId="2" borderId="12" xfId="0" applyFont="1" applyFill="1" applyBorder="1"/>
    <xf numFmtId="0" fontId="6" fillId="2" borderId="1" xfId="0" applyFont="1" applyFill="1" applyBorder="1"/>
    <xf numFmtId="2" fontId="8" fillId="2" borderId="1" xfId="0" applyNumberFormat="1" applyFont="1" applyFill="1" applyBorder="1"/>
    <xf numFmtId="2" fontId="8" fillId="2" borderId="12" xfId="0" applyNumberFormat="1" applyFont="1" applyFill="1" applyBorder="1"/>
    <xf numFmtId="164" fontId="2" fillId="0" borderId="0" xfId="0" applyNumberFormat="1" applyFont="1" applyBorder="1" applyAlignment="1">
      <alignment horizontal="center"/>
    </xf>
    <xf numFmtId="0" fontId="0" fillId="0" borderId="0" xfId="0" applyFill="1"/>
    <xf numFmtId="164" fontId="0" fillId="0" borderId="0" xfId="0" applyNumberFormat="1" applyAlignment="1">
      <alignment horizontal="center"/>
    </xf>
    <xf numFmtId="0" fontId="11" fillId="0" borderId="0" xfId="0" applyFont="1"/>
    <xf numFmtId="0" fontId="8" fillId="0" borderId="0" xfId="0" applyFont="1"/>
    <xf numFmtId="0" fontId="12" fillId="0" borderId="0" xfId="0" applyFont="1"/>
    <xf numFmtId="0" fontId="12" fillId="0" borderId="0" xfId="0" applyFont="1" applyFill="1"/>
    <xf numFmtId="0" fontId="8" fillId="0" borderId="7" xfId="0" applyFont="1" applyBorder="1"/>
    <xf numFmtId="164" fontId="3" fillId="2" borderId="0" xfId="2" applyNumberFormat="1" applyFont="1" applyFill="1" applyBorder="1" applyAlignment="1">
      <alignment horizontal="right"/>
    </xf>
    <xf numFmtId="164" fontId="3" fillId="2" borderId="0" xfId="2" applyNumberFormat="1" applyFont="1" applyFill="1" applyBorder="1" applyAlignment="1">
      <alignment horizontal="center"/>
    </xf>
    <xf numFmtId="164" fontId="3" fillId="2" borderId="7" xfId="2" applyNumberFormat="1" applyFont="1" applyFill="1" applyBorder="1" applyAlignment="1"/>
    <xf numFmtId="164" fontId="3" fillId="2" borderId="7" xfId="2" quotePrefix="1" applyNumberFormat="1" applyFont="1" applyFill="1" applyBorder="1" applyAlignment="1" applyProtection="1">
      <alignment horizontal="right"/>
    </xf>
    <xf numFmtId="164" fontId="3" fillId="2" borderId="7" xfId="2" quotePrefix="1" applyNumberFormat="1" applyFont="1" applyFill="1" applyBorder="1" applyAlignment="1" applyProtection="1">
      <alignment horizontal="center"/>
    </xf>
    <xf numFmtId="0" fontId="3" fillId="2" borderId="3" xfId="2" applyFont="1" applyFill="1" applyBorder="1" applyAlignment="1">
      <alignment horizontal="left"/>
    </xf>
    <xf numFmtId="0" fontId="3" fillId="2" borderId="5" xfId="2" applyFont="1" applyFill="1" applyBorder="1" applyAlignment="1">
      <alignment horizontal="left"/>
    </xf>
    <xf numFmtId="0" fontId="3" fillId="2" borderId="8" xfId="2" applyFont="1" applyFill="1" applyBorder="1" applyAlignment="1">
      <alignment wrapText="1"/>
    </xf>
    <xf numFmtId="0" fontId="3" fillId="2" borderId="18" xfId="2" applyFont="1" applyFill="1" applyBorder="1" applyAlignment="1">
      <alignment wrapText="1"/>
    </xf>
    <xf numFmtId="0" fontId="5" fillId="2" borderId="7" xfId="2" applyFont="1" applyFill="1" applyBorder="1" applyAlignment="1"/>
    <xf numFmtId="0" fontId="8" fillId="0" borderId="8" xfId="0" applyFont="1" applyBorder="1"/>
    <xf numFmtId="164" fontId="0" fillId="0" borderId="0" xfId="0" applyNumberFormat="1"/>
    <xf numFmtId="165" fontId="12" fillId="0" borderId="0" xfId="0" applyNumberFormat="1" applyFont="1"/>
    <xf numFmtId="0" fontId="8" fillId="2" borderId="4" xfId="0" quotePrefix="1" applyFont="1" applyFill="1" applyBorder="1" applyAlignment="1">
      <alignment horizontal="center" vertical="center" wrapText="1"/>
    </xf>
    <xf numFmtId="0" fontId="8" fillId="2" borderId="16" xfId="0" quotePrefix="1" applyFont="1" applyFill="1" applyBorder="1" applyAlignment="1">
      <alignment horizontal="center" vertical="center" wrapText="1"/>
    </xf>
    <xf numFmtId="0" fontId="8" fillId="2" borderId="17" xfId="0" quotePrefix="1" applyFont="1" applyFill="1" applyBorder="1" applyAlignment="1">
      <alignment horizontal="center" vertical="center" wrapText="1"/>
    </xf>
    <xf numFmtId="0" fontId="0" fillId="2" borderId="0" xfId="0" applyFill="1"/>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6" fillId="0" borderId="0" xfId="0" applyFont="1"/>
    <xf numFmtId="0" fontId="7" fillId="0" borderId="0" xfId="0" applyFont="1"/>
    <xf numFmtId="0" fontId="15" fillId="0" borderId="0" xfId="0" applyFont="1"/>
    <xf numFmtId="0" fontId="16" fillId="0" borderId="0" xfId="0" applyFont="1"/>
    <xf numFmtId="166" fontId="3" fillId="2" borderId="0" xfId="2" applyNumberFormat="1" applyFont="1" applyFill="1" applyBorder="1" applyAlignment="1">
      <alignment horizontal="center"/>
    </xf>
    <xf numFmtId="166" fontId="3" fillId="2" borderId="0" xfId="2" applyNumberFormat="1" applyFont="1" applyFill="1" applyBorder="1" applyAlignment="1">
      <alignment horizontal="right"/>
    </xf>
    <xf numFmtId="166" fontId="3" fillId="2" borderId="7" xfId="2" applyNumberFormat="1" applyFont="1" applyFill="1" applyBorder="1" applyAlignment="1"/>
    <xf numFmtId="166" fontId="3" fillId="2" borderId="7" xfId="2" quotePrefix="1" applyNumberFormat="1" applyFont="1" applyFill="1" applyBorder="1" applyAlignment="1" applyProtection="1">
      <alignment horizontal="right"/>
    </xf>
    <xf numFmtId="166" fontId="1" fillId="0" borderId="0" xfId="0" applyNumberFormat="1" applyFont="1"/>
    <xf numFmtId="166" fontId="1" fillId="0" borderId="7" xfId="0" applyNumberFormat="1" applyFont="1" applyBorder="1"/>
    <xf numFmtId="166" fontId="1" fillId="0" borderId="15" xfId="0" applyNumberFormat="1" applyFont="1" applyBorder="1"/>
    <xf numFmtId="164" fontId="1" fillId="0" borderId="0" xfId="0" applyNumberFormat="1" applyFont="1"/>
    <xf numFmtId="164" fontId="1" fillId="0" borderId="7" xfId="0" applyNumberFormat="1" applyFont="1" applyBorder="1"/>
    <xf numFmtId="164" fontId="8" fillId="2" borderId="2" xfId="0" applyNumberFormat="1" applyFont="1" applyFill="1" applyBorder="1" applyAlignment="1">
      <alignment horizontal="center"/>
    </xf>
    <xf numFmtId="164" fontId="8" fillId="2" borderId="0" xfId="0" applyNumberFormat="1" applyFont="1" applyFill="1" applyBorder="1" applyAlignment="1">
      <alignment horizontal="center"/>
    </xf>
    <xf numFmtId="164" fontId="8" fillId="2" borderId="3" xfId="0" applyNumberFormat="1" applyFont="1" applyFill="1" applyBorder="1" applyAlignment="1">
      <alignment horizontal="center"/>
    </xf>
    <xf numFmtId="164" fontId="8" fillId="2" borderId="5" xfId="0" applyNumberFormat="1" applyFont="1" applyFill="1" applyBorder="1" applyAlignment="1">
      <alignment horizontal="center"/>
    </xf>
    <xf numFmtId="164" fontId="8" fillId="2" borderId="9" xfId="0" applyNumberFormat="1" applyFont="1" applyFill="1" applyBorder="1" applyAlignment="1">
      <alignment horizontal="center"/>
    </xf>
    <xf numFmtId="164" fontId="8" fillId="2" borderId="7" xfId="0" applyNumberFormat="1" applyFont="1" applyFill="1" applyBorder="1" applyAlignment="1">
      <alignment horizontal="center"/>
    </xf>
    <xf numFmtId="164" fontId="8" fillId="2" borderId="8" xfId="0" applyNumberFormat="1" applyFont="1" applyFill="1" applyBorder="1" applyAlignment="1">
      <alignment horizontal="center"/>
    </xf>
    <xf numFmtId="164" fontId="3" fillId="2" borderId="0" xfId="0" applyNumberFormat="1" applyFont="1" applyFill="1" applyBorder="1" applyAlignment="1">
      <alignment horizontal="center"/>
    </xf>
    <xf numFmtId="164" fontId="14" fillId="2" borderId="0" xfId="0" applyNumberFormat="1" applyFont="1" applyFill="1" applyBorder="1" applyAlignment="1">
      <alignment horizontal="center"/>
    </xf>
    <xf numFmtId="164" fontId="14" fillId="2" borderId="7" xfId="0" applyNumberFormat="1" applyFont="1" applyFill="1" applyBorder="1" applyAlignment="1">
      <alignment horizontal="center"/>
    </xf>
    <xf numFmtId="164" fontId="14" fillId="2" borderId="4" xfId="0" applyNumberFormat="1" applyFont="1" applyFill="1" applyBorder="1" applyAlignment="1">
      <alignment horizontal="center"/>
    </xf>
    <xf numFmtId="164" fontId="14" fillId="2" borderId="16" xfId="0" applyNumberFormat="1" applyFont="1" applyFill="1" applyBorder="1" applyAlignment="1">
      <alignment horizontal="center"/>
    </xf>
    <xf numFmtId="164" fontId="14" fillId="2" borderId="17" xfId="0" applyNumberFormat="1" applyFont="1" applyFill="1" applyBorder="1" applyAlignment="1">
      <alignment horizontal="center"/>
    </xf>
    <xf numFmtId="164" fontId="3" fillId="2" borderId="2" xfId="0" applyNumberFormat="1" applyFont="1" applyFill="1" applyBorder="1" applyAlignment="1">
      <alignment horizontal="center"/>
    </xf>
    <xf numFmtId="164" fontId="3" fillId="2" borderId="5" xfId="0" applyNumberFormat="1" applyFont="1" applyFill="1" applyBorder="1" applyAlignment="1">
      <alignment horizontal="center"/>
    </xf>
    <xf numFmtId="164" fontId="3" fillId="2" borderId="13" xfId="0" applyNumberFormat="1" applyFont="1" applyFill="1" applyBorder="1" applyAlignment="1">
      <alignment horizontal="center" wrapText="1"/>
    </xf>
    <xf numFmtId="164" fontId="3" fillId="2" borderId="6" xfId="0" applyNumberFormat="1" applyFont="1" applyFill="1" applyBorder="1" applyAlignment="1">
      <alignment horizontal="center" wrapText="1"/>
    </xf>
    <xf numFmtId="164" fontId="3" fillId="2" borderId="3" xfId="0" applyNumberFormat="1" applyFont="1" applyFill="1" applyBorder="1" applyAlignment="1">
      <alignment horizontal="center" wrapText="1"/>
    </xf>
    <xf numFmtId="164" fontId="0" fillId="2" borderId="0" xfId="0" applyNumberFormat="1" applyFill="1" applyAlignment="1">
      <alignment horizontal="center"/>
    </xf>
    <xf numFmtId="0" fontId="1" fillId="0" borderId="0" xfId="0" applyFont="1"/>
    <xf numFmtId="0" fontId="7" fillId="2" borderId="0" xfId="0" applyFont="1" applyFill="1"/>
    <xf numFmtId="0" fontId="3" fillId="2" borderId="6" xfId="0" applyFont="1" applyFill="1" applyBorder="1" applyAlignment="1">
      <alignment horizontal="center" wrapText="1"/>
    </xf>
    <xf numFmtId="0" fontId="3" fillId="2" borderId="3" xfId="0" applyFont="1" applyFill="1" applyBorder="1" applyAlignment="1">
      <alignment horizontal="center" wrapText="1"/>
    </xf>
    <xf numFmtId="0" fontId="18" fillId="0" borderId="0" xfId="3" applyFont="1" applyAlignment="1">
      <alignment horizontal="right"/>
    </xf>
    <xf numFmtId="0" fontId="3" fillId="2" borderId="7" xfId="1" applyFont="1" applyFill="1" applyBorder="1" applyAlignment="1">
      <alignment horizontal="center" wrapText="1"/>
    </xf>
    <xf numFmtId="0" fontId="3" fillId="2" borderId="8" xfId="1" applyFont="1" applyFill="1" applyBorder="1" applyAlignment="1">
      <alignment horizontal="center" wrapText="1"/>
    </xf>
    <xf numFmtId="0" fontId="0" fillId="0" borderId="6" xfId="0" applyBorder="1"/>
    <xf numFmtId="0" fontId="0" fillId="0" borderId="13" xfId="0" applyBorder="1"/>
    <xf numFmtId="0" fontId="3" fillId="2" borderId="9" xfId="1" applyFont="1" applyFill="1" applyBorder="1" applyAlignment="1">
      <alignment horizontal="center" wrapText="1"/>
    </xf>
    <xf numFmtId="0" fontId="0" fillId="0" borderId="3" xfId="0" applyBorder="1"/>
    <xf numFmtId="0" fontId="1" fillId="0" borderId="0" xfId="0" applyFont="1" applyBorder="1"/>
    <xf numFmtId="0" fontId="1" fillId="0" borderId="5" xfId="0" applyFont="1" applyBorder="1"/>
    <xf numFmtId="164" fontId="1" fillId="0" borderId="0" xfId="0" applyNumberFormat="1" applyFont="1" applyAlignment="1">
      <alignment horizontal="center"/>
    </xf>
    <xf numFmtId="0" fontId="1" fillId="0" borderId="7" xfId="0" applyFont="1" applyBorder="1"/>
    <xf numFmtId="0" fontId="1" fillId="0" borderId="8" xfId="0" applyFont="1" applyBorder="1"/>
    <xf numFmtId="164" fontId="1" fillId="0" borderId="7" xfId="0" applyNumberFormat="1" applyFont="1" applyBorder="1" applyAlignment="1">
      <alignment horizontal="center"/>
    </xf>
    <xf numFmtId="0" fontId="18" fillId="0" borderId="0" xfId="3" applyFont="1"/>
    <xf numFmtId="0" fontId="1" fillId="0" borderId="1" xfId="0" applyFont="1" applyBorder="1"/>
    <xf numFmtId="0" fontId="1" fillId="0" borderId="14" xfId="0" applyFont="1" applyBorder="1"/>
    <xf numFmtId="0" fontId="1" fillId="2" borderId="2" xfId="0" applyNumberFormat="1" applyFont="1" applyFill="1" applyBorder="1" applyAlignment="1">
      <alignment horizontal="center"/>
    </xf>
    <xf numFmtId="0" fontId="1" fillId="2" borderId="9" xfId="0" applyNumberFormat="1" applyFont="1" applyFill="1" applyBorder="1" applyAlignment="1">
      <alignment horizontal="center"/>
    </xf>
    <xf numFmtId="165" fontId="1" fillId="0" borderId="0" xfId="0" applyNumberFormat="1" applyFont="1"/>
    <xf numFmtId="0" fontId="1" fillId="2" borderId="0" xfId="0" applyFont="1" applyFill="1" applyBorder="1"/>
    <xf numFmtId="0" fontId="18" fillId="0" borderId="0" xfId="3" applyFont="1"/>
    <xf numFmtId="0" fontId="7" fillId="2" borderId="0" xfId="0" applyFont="1" applyFill="1"/>
    <xf numFmtId="0" fontId="7" fillId="0" borderId="0" xfId="0" applyFont="1" applyAlignment="1"/>
    <xf numFmtId="0" fontId="7" fillId="2" borderId="0" xfId="0" applyFont="1" applyFill="1" applyAlignment="1"/>
    <xf numFmtId="0" fontId="6" fillId="2" borderId="1" xfId="0" applyFont="1" applyFill="1" applyBorder="1" applyAlignment="1">
      <alignment horizontal="center" vertical="center"/>
    </xf>
    <xf numFmtId="0" fontId="6" fillId="2" borderId="11" xfId="0" applyFont="1" applyFill="1" applyBorder="1" applyAlignment="1">
      <alignment horizontal="center" vertical="center"/>
    </xf>
    <xf numFmtId="0" fontId="3" fillId="2" borderId="3" xfId="0" applyFont="1" applyFill="1" applyBorder="1" applyAlignment="1">
      <alignment horizontal="center" wrapText="1"/>
    </xf>
    <xf numFmtId="0" fontId="3" fillId="2" borderId="6" xfId="0" applyFont="1" applyFill="1" applyBorder="1" applyAlignment="1">
      <alignment horizontal="center" wrapText="1"/>
    </xf>
    <xf numFmtId="0" fontId="3" fillId="2" borderId="0" xfId="0" applyFont="1" applyFill="1" applyBorder="1" applyAlignment="1">
      <alignment horizontal="center" wrapText="1"/>
    </xf>
    <xf numFmtId="0" fontId="3" fillId="2" borderId="7" xfId="0" applyFont="1" applyFill="1" applyBorder="1" applyAlignment="1">
      <alignment horizontal="center" wrapText="1"/>
    </xf>
    <xf numFmtId="0" fontId="14" fillId="2" borderId="6" xfId="0" applyFont="1" applyFill="1" applyBorder="1" applyAlignment="1">
      <alignment horizontal="center" wrapText="1"/>
    </xf>
    <xf numFmtId="164" fontId="14" fillId="2" borderId="6" xfId="0" applyNumberFormat="1" applyFont="1" applyFill="1" applyBorder="1" applyAlignment="1">
      <alignment horizontal="center" wrapText="1"/>
    </xf>
    <xf numFmtId="0" fontId="1" fillId="2" borderId="0" xfId="0" applyFont="1" applyFill="1"/>
    <xf numFmtId="0" fontId="18" fillId="2" borderId="0" xfId="3" applyFont="1" applyFill="1"/>
    <xf numFmtId="165" fontId="1" fillId="2" borderId="0" xfId="0" applyNumberFormat="1" applyFont="1" applyFill="1"/>
    <xf numFmtId="0" fontId="15" fillId="2" borderId="0" xfId="0" applyFont="1" applyFill="1"/>
    <xf numFmtId="0" fontId="10" fillId="0" borderId="0" xfId="0" applyFont="1" applyAlignment="1">
      <alignment vertical="center"/>
    </xf>
    <xf numFmtId="0" fontId="19" fillId="0" borderId="0" xfId="3" applyFont="1" applyAlignment="1"/>
    <xf numFmtId="164" fontId="8" fillId="2" borderId="0" xfId="0" applyNumberFormat="1" applyFont="1" applyFill="1" applyBorder="1"/>
    <xf numFmtId="0" fontId="14" fillId="0" borderId="0" xfId="0" applyFont="1"/>
    <xf numFmtId="0" fontId="14" fillId="2" borderId="0" xfId="0" applyFont="1" applyFill="1" applyBorder="1" applyAlignment="1">
      <alignment horizontal="center" wrapText="1"/>
    </xf>
    <xf numFmtId="0" fontId="14" fillId="2" borderId="7" xfId="0" applyFont="1" applyFill="1" applyBorder="1" applyAlignment="1">
      <alignment horizontal="center" wrapText="1"/>
    </xf>
    <xf numFmtId="0" fontId="21" fillId="0" borderId="0" xfId="0" applyFont="1" applyAlignment="1"/>
    <xf numFmtId="164" fontId="1" fillId="2" borderId="0" xfId="0" applyNumberFormat="1" applyFont="1" applyFill="1"/>
    <xf numFmtId="167" fontId="0" fillId="0" borderId="0" xfId="0" applyNumberFormat="1"/>
    <xf numFmtId="2" fontId="0" fillId="0" borderId="0" xfId="0" applyNumberFormat="1"/>
    <xf numFmtId="164" fontId="0" fillId="0" borderId="0" xfId="0" applyNumberFormat="1" applyBorder="1"/>
    <xf numFmtId="164" fontId="12" fillId="0" borderId="0" xfId="0" applyNumberFormat="1" applyFont="1"/>
    <xf numFmtId="167" fontId="0" fillId="0" borderId="0" xfId="0" applyNumberFormat="1" applyBorder="1"/>
    <xf numFmtId="2" fontId="0" fillId="0" borderId="0" xfId="0" applyNumberFormat="1" applyBorder="1"/>
    <xf numFmtId="0" fontId="12" fillId="0" borderId="0" xfId="0" applyFont="1"/>
    <xf numFmtId="0" fontId="18" fillId="0" borderId="0" xfId="3" applyFont="1"/>
    <xf numFmtId="0" fontId="7" fillId="0" borderId="0" xfId="0" applyFont="1"/>
    <xf numFmtId="0" fontId="19" fillId="0" borderId="0" xfId="3" applyFont="1"/>
    <xf numFmtId="0" fontId="10" fillId="0" borderId="0" xfId="0" applyFont="1" applyAlignment="1">
      <alignment horizontal="left" vertical="center"/>
    </xf>
    <xf numFmtId="0" fontId="7" fillId="2" borderId="0" xfId="0" applyFont="1" applyFill="1"/>
    <xf numFmtId="0" fontId="5" fillId="2" borderId="6"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7" xfId="1" applyFont="1" applyFill="1" applyBorder="1" applyAlignment="1">
      <alignment horizontal="center" vertical="center"/>
    </xf>
    <xf numFmtId="0" fontId="10" fillId="0" borderId="0" xfId="0" applyFont="1"/>
    <xf numFmtId="0" fontId="3" fillId="2" borderId="6" xfId="1" applyFont="1" applyFill="1" applyBorder="1" applyAlignment="1">
      <alignment horizontal="center" wrapText="1"/>
    </xf>
    <xf numFmtId="0" fontId="3" fillId="2" borderId="7" xfId="1" applyFont="1" applyFill="1" applyBorder="1" applyAlignment="1">
      <alignment horizontal="center" wrapText="1"/>
    </xf>
    <xf numFmtId="0" fontId="7" fillId="0" borderId="0" xfId="0" applyFont="1" applyAlignment="1"/>
    <xf numFmtId="0" fontId="7" fillId="0" borderId="0" xfId="0" applyFont="1" applyAlignment="1">
      <alignment wrapText="1"/>
    </xf>
    <xf numFmtId="0" fontId="7" fillId="2" borderId="0" xfId="0" applyFont="1" applyFill="1" applyAlignment="1"/>
    <xf numFmtId="0" fontId="10" fillId="0" borderId="0" xfId="0" applyFont="1" applyAlignment="1">
      <alignment horizontal="left"/>
    </xf>
    <xf numFmtId="0" fontId="5" fillId="2" borderId="3" xfId="1" applyFont="1" applyFill="1" applyBorder="1" applyAlignment="1">
      <alignment horizontal="center" vertical="center"/>
    </xf>
    <xf numFmtId="0" fontId="5" fillId="2" borderId="8" xfId="1" applyFont="1" applyFill="1" applyBorder="1" applyAlignment="1">
      <alignment horizontal="center" vertical="center"/>
    </xf>
    <xf numFmtId="0" fontId="3" fillId="2" borderId="3" xfId="1" applyFont="1" applyFill="1" applyBorder="1" applyAlignment="1">
      <alignment horizontal="center" wrapText="1"/>
    </xf>
    <xf numFmtId="0" fontId="3" fillId="2" borderId="8" xfId="1" applyFont="1" applyFill="1" applyBorder="1" applyAlignment="1">
      <alignment horizontal="center" wrapText="1"/>
    </xf>
    <xf numFmtId="0" fontId="5" fillId="2" borderId="6" xfId="2" applyFont="1" applyFill="1" applyBorder="1" applyAlignment="1"/>
    <xf numFmtId="0" fontId="5" fillId="2" borderId="0" xfId="2" applyFont="1" applyFill="1" applyBorder="1" applyAlignment="1"/>
    <xf numFmtId="0" fontId="5" fillId="2" borderId="7" xfId="2" applyFont="1" applyFill="1" applyBorder="1" applyAlignment="1"/>
    <xf numFmtId="0" fontId="1" fillId="0" borderId="6" xfId="0" applyFont="1" applyBorder="1"/>
    <xf numFmtId="0" fontId="1" fillId="0" borderId="0" xfId="0" applyFont="1" applyBorder="1"/>
    <xf numFmtId="0" fontId="1" fillId="0" borderId="7" xfId="0" applyFont="1" applyBorder="1"/>
    <xf numFmtId="0" fontId="10" fillId="0" borderId="0" xfId="0" applyFont="1" applyAlignment="1">
      <alignment vertical="center"/>
    </xf>
    <xf numFmtId="0" fontId="5" fillId="2" borderId="6" xfId="2" applyFont="1" applyFill="1" applyBorder="1" applyAlignment="1">
      <alignment horizontal="center" wrapText="1"/>
    </xf>
    <xf numFmtId="0" fontId="5" fillId="2" borderId="0" xfId="2" applyFont="1" applyFill="1" applyBorder="1" applyAlignment="1">
      <alignment horizontal="center" wrapText="1"/>
    </xf>
    <xf numFmtId="0" fontId="5" fillId="2" borderId="7" xfId="2" applyFont="1" applyFill="1" applyBorder="1" applyAlignment="1">
      <alignment horizontal="center" wrapText="1"/>
    </xf>
    <xf numFmtId="0" fontId="5" fillId="2" borderId="6" xfId="2" applyFont="1" applyFill="1" applyBorder="1" applyAlignment="1">
      <alignment horizontal="right" wrapText="1"/>
    </xf>
    <xf numFmtId="0" fontId="5" fillId="2" borderId="0" xfId="2" applyFont="1" applyFill="1" applyBorder="1" applyAlignment="1">
      <alignment horizontal="right" wrapText="1"/>
    </xf>
    <xf numFmtId="0" fontId="5" fillId="2" borderId="7" xfId="2" applyFont="1" applyFill="1" applyBorder="1" applyAlignment="1">
      <alignment horizontal="right" wrapText="1"/>
    </xf>
    <xf numFmtId="0" fontId="5" fillId="2" borderId="14" xfId="2" applyFont="1" applyFill="1" applyBorder="1" applyAlignment="1">
      <alignment horizontal="left"/>
    </xf>
    <xf numFmtId="0" fontId="5" fillId="2" borderId="6" xfId="2" applyFont="1" applyFill="1" applyBorder="1" applyAlignment="1">
      <alignment horizontal="center" vertical="center"/>
    </xf>
    <xf numFmtId="0" fontId="5" fillId="2" borderId="0" xfId="2" applyFont="1" applyFill="1" applyBorder="1" applyAlignment="1">
      <alignment horizontal="center" vertical="center"/>
    </xf>
    <xf numFmtId="0" fontId="5" fillId="2" borderId="7" xfId="2" applyFont="1" applyFill="1" applyBorder="1" applyAlignment="1">
      <alignment horizontal="center" vertical="center"/>
    </xf>
    <xf numFmtId="0" fontId="5" fillId="2" borderId="15" xfId="2" applyFont="1" applyFill="1" applyBorder="1" applyAlignment="1">
      <alignment horizontal="center" vertical="center"/>
    </xf>
    <xf numFmtId="0" fontId="3" fillId="2" borderId="6" xfId="2" applyFont="1" applyFill="1" applyBorder="1" applyAlignment="1">
      <alignment horizontal="left"/>
    </xf>
    <xf numFmtId="0" fontId="1" fillId="0" borderId="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8" fillId="2" borderId="13" xfId="0" quotePrefix="1" applyFont="1" applyFill="1" applyBorder="1" applyAlignment="1">
      <alignment horizontal="center" vertical="center" wrapText="1"/>
    </xf>
    <xf numFmtId="0" fontId="8" fillId="2" borderId="2" xfId="0" quotePrefix="1" applyFont="1" applyFill="1" applyBorder="1" applyAlignment="1">
      <alignment horizontal="center" vertical="center" wrapText="1"/>
    </xf>
    <xf numFmtId="0" fontId="8" fillId="2" borderId="9" xfId="0" quotePrefix="1" applyFont="1" applyFill="1" applyBorder="1" applyAlignment="1">
      <alignment horizontal="center" vertical="center" wrapText="1"/>
    </xf>
    <xf numFmtId="0" fontId="8" fillId="2" borderId="0" xfId="0" quotePrefix="1" applyFont="1" applyFill="1" applyBorder="1" applyAlignment="1">
      <alignment horizontal="center" vertical="center" wrapText="1"/>
    </xf>
    <xf numFmtId="0" fontId="8" fillId="2" borderId="7" xfId="0" quotePrefix="1" applyFont="1" applyFill="1" applyBorder="1" applyAlignment="1">
      <alignment horizontal="center" vertical="center" wrapText="1"/>
    </xf>
    <xf numFmtId="0" fontId="8" fillId="2" borderId="5" xfId="0" quotePrefix="1" applyFont="1" applyFill="1" applyBorder="1" applyAlignment="1">
      <alignment horizontal="center" vertical="center" wrapText="1"/>
    </xf>
    <xf numFmtId="0" fontId="8" fillId="2" borderId="8" xfId="0" quotePrefix="1"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2" xfId="0" applyFont="1" applyFill="1" applyBorder="1" applyAlignment="1">
      <alignment horizontal="center" vertical="center"/>
    </xf>
    <xf numFmtId="0" fontId="8" fillId="2" borderId="6" xfId="0" quotePrefix="1" applyFont="1" applyFill="1" applyBorder="1" applyAlignment="1">
      <alignment horizontal="center" vertical="center" wrapText="1"/>
    </xf>
    <xf numFmtId="0" fontId="8" fillId="2" borderId="3" xfId="0" quotePrefix="1"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6" fillId="2" borderId="11" xfId="0" applyFont="1" applyFill="1" applyBorder="1" applyAlignment="1">
      <alignment horizontal="center" vertical="center"/>
    </xf>
    <xf numFmtId="0" fontId="3" fillId="2" borderId="6" xfId="0" applyFont="1" applyFill="1" applyBorder="1" applyAlignment="1">
      <alignment horizontal="center" wrapText="1"/>
    </xf>
    <xf numFmtId="0" fontId="3" fillId="2" borderId="0" xfId="0" applyFont="1" applyFill="1" applyBorder="1" applyAlignment="1">
      <alignment horizontal="center" wrapText="1"/>
    </xf>
    <xf numFmtId="0" fontId="3" fillId="2" borderId="7" xfId="0" applyFont="1" applyFill="1" applyBorder="1" applyAlignment="1">
      <alignment horizontal="center" wrapText="1"/>
    </xf>
    <xf numFmtId="0" fontId="3" fillId="2" borderId="3" xfId="0" applyFont="1" applyFill="1" applyBorder="1" applyAlignment="1">
      <alignment horizontal="center" wrapText="1"/>
    </xf>
    <xf numFmtId="0" fontId="3" fillId="2" borderId="5" xfId="0" applyFont="1" applyFill="1" applyBorder="1" applyAlignment="1">
      <alignment horizontal="center" wrapText="1"/>
    </xf>
    <xf numFmtId="0" fontId="3" fillId="2" borderId="8" xfId="0" applyFont="1" applyFill="1" applyBorder="1" applyAlignment="1">
      <alignment horizontal="center" wrapText="1"/>
    </xf>
    <xf numFmtId="0" fontId="1" fillId="2" borderId="10" xfId="0" applyFont="1" applyFill="1" applyBorder="1" applyAlignment="1">
      <alignment horizontal="center" vertical="center"/>
    </xf>
    <xf numFmtId="0" fontId="5" fillId="2" borderId="13" xfId="0" applyFont="1" applyFill="1" applyBorder="1" applyAlignment="1">
      <alignment horizontal="center" wrapText="1"/>
    </xf>
    <xf numFmtId="0" fontId="5" fillId="2" borderId="2" xfId="0" applyFont="1" applyFill="1" applyBorder="1" applyAlignment="1">
      <alignment horizontal="center" wrapText="1"/>
    </xf>
    <xf numFmtId="0" fontId="5" fillId="2" borderId="9" xfId="0" applyFont="1" applyFill="1" applyBorder="1" applyAlignment="1">
      <alignment horizontal="center" wrapText="1"/>
    </xf>
    <xf numFmtId="0" fontId="3" fillId="2" borderId="10"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9"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10" fillId="2" borderId="0" xfId="0" applyFont="1" applyFill="1" applyAlignment="1">
      <alignment horizontal="left"/>
    </xf>
  </cellXfs>
  <cellStyles count="4">
    <cellStyle name="Hyperlink" xfId="3" builtinId="8"/>
    <cellStyle name="Normal" xfId="0" builtinId="0"/>
    <cellStyle name="Normal 2" xfId="2"/>
    <cellStyle name="Normal 2 2 2 2" xfId="1"/>
  </cellStyles>
  <dxfs count="0"/>
  <tableStyles count="0" defaultTableStyle="TableStyleMedium2" defaultPivotStyle="PivotStyleLight16"/>
  <colors>
    <mruColors>
      <color rgb="FF6466AE"/>
      <color rgb="FFB2B2D6"/>
      <color rgb="FF6466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worksheet" Target="worksheets/sheet6.xml"/><Relationship Id="rId18" Type="http://schemas.openxmlformats.org/officeDocument/2006/relationships/worksheet" Target="worksheets/sheet9.xml"/><Relationship Id="rId26" Type="http://schemas.openxmlformats.org/officeDocument/2006/relationships/styles" Target="styles.xml"/><Relationship Id="rId3" Type="http://schemas.openxmlformats.org/officeDocument/2006/relationships/worksheet" Target="worksheets/sheet2.xml"/><Relationship Id="rId21" Type="http://schemas.openxmlformats.org/officeDocument/2006/relationships/worksheet" Target="worksheets/sheet10.xml"/><Relationship Id="rId7" Type="http://schemas.openxmlformats.org/officeDocument/2006/relationships/chartsheet" Target="chartsheets/sheet4.xml"/><Relationship Id="rId12" Type="http://schemas.openxmlformats.org/officeDocument/2006/relationships/chartsheet" Target="chartsheets/sheet7.xml"/><Relationship Id="rId17" Type="http://schemas.openxmlformats.org/officeDocument/2006/relationships/worksheet" Target="worksheets/sheet8.xml"/><Relationship Id="rId25" Type="http://schemas.openxmlformats.org/officeDocument/2006/relationships/theme" Target="theme/theme1.xml"/><Relationship Id="rId2" Type="http://schemas.openxmlformats.org/officeDocument/2006/relationships/chartsheet" Target="chartsheets/sheet1.xml"/><Relationship Id="rId16" Type="http://schemas.openxmlformats.org/officeDocument/2006/relationships/chartsheet" Target="chartsheets/sheet9.xml"/><Relationship Id="rId20" Type="http://schemas.openxmlformats.org/officeDocument/2006/relationships/chartsheet" Target="chartsheets/sheet11.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6.xml"/><Relationship Id="rId24" Type="http://schemas.openxmlformats.org/officeDocument/2006/relationships/worksheet" Target="worksheets/sheet11.xml"/><Relationship Id="rId5" Type="http://schemas.openxmlformats.org/officeDocument/2006/relationships/worksheet" Target="worksheets/sheet3.xml"/><Relationship Id="rId15" Type="http://schemas.openxmlformats.org/officeDocument/2006/relationships/chartsheet" Target="chartsheets/sheet8.xml"/><Relationship Id="rId23" Type="http://schemas.openxmlformats.org/officeDocument/2006/relationships/chartsheet" Target="chartsheets/sheet13.xml"/><Relationship Id="rId28" Type="http://schemas.openxmlformats.org/officeDocument/2006/relationships/calcChain" Target="calcChain.xml"/><Relationship Id="rId10" Type="http://schemas.openxmlformats.org/officeDocument/2006/relationships/worksheet" Target="worksheets/sheet5.xml"/><Relationship Id="rId19" Type="http://schemas.openxmlformats.org/officeDocument/2006/relationships/chartsheet" Target="chartsheets/sheet10.xml"/><Relationship Id="rId4" Type="http://schemas.openxmlformats.org/officeDocument/2006/relationships/chartsheet" Target="chartsheets/sheet2.xml"/><Relationship Id="rId9" Type="http://schemas.openxmlformats.org/officeDocument/2006/relationships/chartsheet" Target="chartsheets/sheet5.xml"/><Relationship Id="rId14" Type="http://schemas.openxmlformats.org/officeDocument/2006/relationships/worksheet" Target="worksheets/sheet7.xml"/><Relationship Id="rId22" Type="http://schemas.openxmlformats.org/officeDocument/2006/relationships/chartsheet" Target="chartsheets/sheet1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0">
                <a:solidFill>
                  <a:schemeClr val="tx1">
                    <a:lumMod val="65000"/>
                    <a:lumOff val="35000"/>
                  </a:schemeClr>
                </a:solidFill>
              </a:rPr>
              <a:t>Figure 1: Healthy life expectancy at birth, Scotland, 2009-2011 to</a:t>
            </a:r>
            <a:r>
              <a:rPr lang="en-US" sz="1200" b="0" baseline="0">
                <a:solidFill>
                  <a:schemeClr val="tx1">
                    <a:lumMod val="65000"/>
                    <a:lumOff val="35000"/>
                  </a:schemeClr>
                </a:solidFill>
              </a:rPr>
              <a:t> 2018-2020</a:t>
            </a:r>
            <a:endParaRPr lang="en-US" sz="1200" b="0">
              <a:solidFill>
                <a:schemeClr val="tx1">
                  <a:lumMod val="65000"/>
                  <a:lumOff val="35000"/>
                </a:schemeClr>
              </a:solidFill>
            </a:endParaRPr>
          </a:p>
        </c:rich>
      </c:tx>
      <c:layout>
        <c:manualLayout>
          <c:xMode val="edge"/>
          <c:yMode val="edge"/>
          <c:x val="0.25525855267991743"/>
          <c:y val="1.2511848901526988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152108961160918E-2"/>
          <c:y val="0.13159197514312684"/>
          <c:w val="0.84664851433906962"/>
          <c:h val="0.80459447570673492"/>
        </c:manualLayout>
      </c:layout>
      <c:areaChart>
        <c:grouping val="standard"/>
        <c:varyColors val="0"/>
        <c:ser>
          <c:idx val="7"/>
          <c:order val="0"/>
          <c:tx>
            <c:v>females(UCI)</c:v>
          </c:tx>
          <c:spPr>
            <a:solidFill>
              <a:srgbClr val="B2B2D6">
                <a:alpha val="20000"/>
              </a:srgbClr>
            </a:solidFill>
            <a:ln>
              <a:noFill/>
            </a:ln>
            <a:effectLst/>
          </c:spPr>
          <c:val>
            <c:numRef>
              <c:f>'Figure 1 data'!$E$20:$E$29</c:f>
              <c:numCache>
                <c:formatCode>0.0</c:formatCode>
                <c:ptCount val="10"/>
                <c:pt idx="0">
                  <c:v>63.41366</c:v>
                </c:pt>
                <c:pt idx="1">
                  <c:v>63.219059999999999</c:v>
                </c:pt>
                <c:pt idx="2">
                  <c:v>63.628909999999998</c:v>
                </c:pt>
                <c:pt idx="3">
                  <c:v>63.658209999999997</c:v>
                </c:pt>
                <c:pt idx="4">
                  <c:v>63.191679999999998</c:v>
                </c:pt>
                <c:pt idx="5">
                  <c:v>63.760599999999997</c:v>
                </c:pt>
                <c:pt idx="6">
                  <c:v>63.11985</c:v>
                </c:pt>
                <c:pt idx="7">
                  <c:v>62.684420000000003</c:v>
                </c:pt>
                <c:pt idx="8">
                  <c:v>62.404989999999998</c:v>
                </c:pt>
                <c:pt idx="9">
                  <c:v>62.311680000000003</c:v>
                </c:pt>
              </c:numCache>
            </c:numRef>
          </c:val>
          <c:extLst>
            <c:ext xmlns:c16="http://schemas.microsoft.com/office/drawing/2014/chart" uri="{C3380CC4-5D6E-409C-BE32-E72D297353CC}">
              <c16:uniqueId val="{00000000-AB0F-4A54-A08C-37A034A224C2}"/>
            </c:ext>
          </c:extLst>
        </c:ser>
        <c:ser>
          <c:idx val="6"/>
          <c:order val="1"/>
          <c:tx>
            <c:v>females(LCI)</c:v>
          </c:tx>
          <c:spPr>
            <a:solidFill>
              <a:schemeClr val="bg1"/>
            </a:solidFill>
            <a:ln>
              <a:solidFill>
                <a:schemeClr val="bg1"/>
              </a:solidFill>
            </a:ln>
            <a:effectLst/>
          </c:spPr>
          <c:val>
            <c:numRef>
              <c:f>'Figure 1 data'!$D$20:$D$29</c:f>
              <c:numCache>
                <c:formatCode>0.0</c:formatCode>
                <c:ptCount val="10"/>
                <c:pt idx="0">
                  <c:v>62.66574</c:v>
                </c:pt>
                <c:pt idx="1">
                  <c:v>62.427390000000003</c:v>
                </c:pt>
                <c:pt idx="2">
                  <c:v>62.791460000000001</c:v>
                </c:pt>
                <c:pt idx="3">
                  <c:v>62.823329999999999</c:v>
                </c:pt>
                <c:pt idx="4">
                  <c:v>62.286209999999997</c:v>
                </c:pt>
                <c:pt idx="5">
                  <c:v>62.850380000000001</c:v>
                </c:pt>
                <c:pt idx="6">
                  <c:v>62.152230000000003</c:v>
                </c:pt>
                <c:pt idx="7">
                  <c:v>61.730400000000003</c:v>
                </c:pt>
                <c:pt idx="8">
                  <c:v>61.474379999999996</c:v>
                </c:pt>
                <c:pt idx="9">
                  <c:v>61.259610000000002</c:v>
                </c:pt>
              </c:numCache>
            </c:numRef>
          </c:val>
          <c:extLst>
            <c:ext xmlns:c16="http://schemas.microsoft.com/office/drawing/2014/chart" uri="{C3380CC4-5D6E-409C-BE32-E72D297353CC}">
              <c16:uniqueId val="{00000001-AB0F-4A54-A08C-37A034A224C2}"/>
            </c:ext>
          </c:extLst>
        </c:ser>
        <c:ser>
          <c:idx val="5"/>
          <c:order val="2"/>
          <c:tx>
            <c:v>males(UCI)</c:v>
          </c:tx>
          <c:spPr>
            <a:solidFill>
              <a:srgbClr val="B2B2D6">
                <a:alpha val="30000"/>
              </a:srgbClr>
            </a:solidFill>
            <a:ln>
              <a:noFill/>
            </a:ln>
            <a:effectLst>
              <a:outerShdw blurRad="50800" dist="50800" dir="5400000" algn="ctr" rotWithShape="0">
                <a:schemeClr val="bg1">
                  <a:lumMod val="95000"/>
                  <a:alpha val="50000"/>
                </a:schemeClr>
              </a:outerShdw>
            </a:effectLst>
          </c:spPr>
          <c:val>
            <c:numRef>
              <c:f>'Figure 1 data'!$E$7:$E$16</c:f>
              <c:numCache>
                <c:formatCode>0.0</c:formatCode>
                <c:ptCount val="10"/>
                <c:pt idx="0">
                  <c:v>61.413240000000002</c:v>
                </c:pt>
                <c:pt idx="1">
                  <c:v>61.75638</c:v>
                </c:pt>
                <c:pt idx="2">
                  <c:v>62.041580000000003</c:v>
                </c:pt>
                <c:pt idx="3">
                  <c:v>62.126350000000002</c:v>
                </c:pt>
                <c:pt idx="4">
                  <c:v>62.242060000000002</c:v>
                </c:pt>
                <c:pt idx="5">
                  <c:v>62.637970000000003</c:v>
                </c:pt>
                <c:pt idx="6">
                  <c:v>62.740279999999998</c:v>
                </c:pt>
                <c:pt idx="7">
                  <c:v>62.29712</c:v>
                </c:pt>
                <c:pt idx="8">
                  <c:v>62.095440000000004</c:v>
                </c:pt>
                <c:pt idx="9">
                  <c:v>61.418680000000002</c:v>
                </c:pt>
              </c:numCache>
            </c:numRef>
          </c:val>
          <c:extLst>
            <c:ext xmlns:c16="http://schemas.microsoft.com/office/drawing/2014/chart" uri="{C3380CC4-5D6E-409C-BE32-E72D297353CC}">
              <c16:uniqueId val="{00000002-AB0F-4A54-A08C-37A034A224C2}"/>
            </c:ext>
          </c:extLst>
        </c:ser>
        <c:ser>
          <c:idx val="4"/>
          <c:order val="3"/>
          <c:tx>
            <c:v>males(LCI)</c:v>
          </c:tx>
          <c:spPr>
            <a:solidFill>
              <a:schemeClr val="bg1"/>
            </a:solidFill>
            <a:ln>
              <a:solidFill>
                <a:schemeClr val="bg1"/>
              </a:solidFill>
            </a:ln>
            <a:effectLst>
              <a:outerShdw blurRad="50800" dist="50800" dir="5400000" algn="ctr" rotWithShape="0">
                <a:schemeClr val="bg1"/>
              </a:outerShdw>
            </a:effectLst>
          </c:spPr>
          <c:val>
            <c:numRef>
              <c:f>'Figure 1 data'!$D$7:$D$16</c:f>
              <c:numCache>
                <c:formatCode>0.0</c:formatCode>
                <c:ptCount val="10"/>
                <c:pt idx="0">
                  <c:v>60.691920000000003</c:v>
                </c:pt>
                <c:pt idx="1">
                  <c:v>61.003799999999998</c:v>
                </c:pt>
                <c:pt idx="2">
                  <c:v>61.280200000000001</c:v>
                </c:pt>
                <c:pt idx="3">
                  <c:v>61.321260000000002</c:v>
                </c:pt>
                <c:pt idx="4">
                  <c:v>61.419040000000003</c:v>
                </c:pt>
                <c:pt idx="5">
                  <c:v>61.798020000000001</c:v>
                </c:pt>
                <c:pt idx="6">
                  <c:v>61.900440000000003</c:v>
                </c:pt>
                <c:pt idx="7">
                  <c:v>61.470129999999997</c:v>
                </c:pt>
                <c:pt idx="8">
                  <c:v>61.255220000000001</c:v>
                </c:pt>
                <c:pt idx="9">
                  <c:v>60.433750000000003</c:v>
                </c:pt>
              </c:numCache>
            </c:numRef>
          </c:val>
          <c:extLst>
            <c:ext xmlns:c16="http://schemas.microsoft.com/office/drawing/2014/chart" uri="{C3380CC4-5D6E-409C-BE32-E72D297353CC}">
              <c16:uniqueId val="{00000003-AB0F-4A54-A08C-37A034A224C2}"/>
            </c:ext>
          </c:extLst>
        </c:ser>
        <c:dLbls>
          <c:showLegendKey val="0"/>
          <c:showVal val="0"/>
          <c:showCatName val="0"/>
          <c:showSerName val="0"/>
          <c:showPercent val="0"/>
          <c:showBubbleSize val="0"/>
        </c:dLbls>
        <c:axId val="669823680"/>
        <c:axId val="669824664"/>
      </c:areaChart>
      <c:lineChart>
        <c:grouping val="standard"/>
        <c:varyColors val="0"/>
        <c:ser>
          <c:idx val="1"/>
          <c:order val="6"/>
          <c:tx>
            <c:v>females</c:v>
          </c:tx>
          <c:spPr>
            <a:ln w="31750" cap="rnd">
              <a:solidFill>
                <a:srgbClr val="6466AE"/>
              </a:solidFill>
              <a:round/>
            </a:ln>
            <a:effectLst/>
          </c:spPr>
          <c:marker>
            <c:symbol val="none"/>
          </c:marker>
          <c:dPt>
            <c:idx val="9"/>
            <c:marker>
              <c:symbol val="circle"/>
              <c:size val="10"/>
              <c:spPr>
                <a:solidFill>
                  <a:srgbClr val="6466AE"/>
                </a:solidFill>
                <a:ln w="9525">
                  <a:noFill/>
                </a:ln>
                <a:effectLst/>
              </c:spPr>
            </c:marker>
            <c:bubble3D val="0"/>
            <c:extLst>
              <c:ext xmlns:c16="http://schemas.microsoft.com/office/drawing/2014/chart" uri="{C3380CC4-5D6E-409C-BE32-E72D297353CC}">
                <c16:uniqueId val="{00000000-2488-4A0C-B721-C843DEAF110A}"/>
              </c:ext>
            </c:extLst>
          </c:dPt>
          <c:dLbls>
            <c:dLbl>
              <c:idx val="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488-4A0C-B721-C843DEAF110A}"/>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 data'!$B$20:$B$29</c:f>
              <c:strCache>
                <c:ptCount val="10"/>
                <c:pt idx="0">
                  <c:v>2009-11</c:v>
                </c:pt>
                <c:pt idx="1">
                  <c:v>2010-12</c:v>
                </c:pt>
                <c:pt idx="2">
                  <c:v>2011-13</c:v>
                </c:pt>
                <c:pt idx="3">
                  <c:v>2012-14</c:v>
                </c:pt>
                <c:pt idx="4">
                  <c:v>2013-15</c:v>
                </c:pt>
                <c:pt idx="5">
                  <c:v>2014-16</c:v>
                </c:pt>
                <c:pt idx="6">
                  <c:v>2015-17</c:v>
                </c:pt>
                <c:pt idx="7">
                  <c:v>2016-18</c:v>
                </c:pt>
                <c:pt idx="8">
                  <c:v>2017-19</c:v>
                </c:pt>
                <c:pt idx="9">
                  <c:v>2018-20</c:v>
                </c:pt>
              </c:strCache>
            </c:strRef>
          </c:cat>
          <c:val>
            <c:numRef>
              <c:f>'Figure 1 data'!$C$20:$C$29</c:f>
              <c:numCache>
                <c:formatCode>0.0</c:formatCode>
                <c:ptCount val="10"/>
                <c:pt idx="0">
                  <c:v>63.039700000000003</c:v>
                </c:pt>
                <c:pt idx="1">
                  <c:v>62.823230000000002</c:v>
                </c:pt>
                <c:pt idx="2">
                  <c:v>63.210189999999997</c:v>
                </c:pt>
                <c:pt idx="3">
                  <c:v>63.240769999999998</c:v>
                </c:pt>
                <c:pt idx="4">
                  <c:v>62.738950000000003</c:v>
                </c:pt>
                <c:pt idx="5">
                  <c:v>63.305489999999999</c:v>
                </c:pt>
                <c:pt idx="6">
                  <c:v>62.636040000000001</c:v>
                </c:pt>
                <c:pt idx="7">
                  <c:v>62.207410000000003</c:v>
                </c:pt>
                <c:pt idx="8">
                  <c:v>61.939689999999999</c:v>
                </c:pt>
                <c:pt idx="9">
                  <c:v>61.785640000000001</c:v>
                </c:pt>
              </c:numCache>
            </c:numRef>
          </c:val>
          <c:smooth val="0"/>
          <c:extLst>
            <c:ext xmlns:c16="http://schemas.microsoft.com/office/drawing/2014/chart" uri="{C3380CC4-5D6E-409C-BE32-E72D297353CC}">
              <c16:uniqueId val="{00000004-AB0F-4A54-A08C-37A034A224C2}"/>
            </c:ext>
          </c:extLst>
        </c:ser>
        <c:ser>
          <c:idx val="0"/>
          <c:order val="7"/>
          <c:tx>
            <c:v>males</c:v>
          </c:tx>
          <c:spPr>
            <a:ln w="38100" cap="rnd">
              <a:solidFill>
                <a:srgbClr val="B2B2D6"/>
              </a:solidFill>
              <a:round/>
            </a:ln>
            <a:effectLst/>
          </c:spPr>
          <c:marker>
            <c:symbol val="none"/>
          </c:marker>
          <c:dPt>
            <c:idx val="9"/>
            <c:marker>
              <c:symbol val="circle"/>
              <c:size val="10"/>
              <c:spPr>
                <a:solidFill>
                  <a:srgbClr val="B2B2D6"/>
                </a:solidFill>
                <a:ln w="9525">
                  <a:noFill/>
                </a:ln>
                <a:effectLst/>
              </c:spPr>
            </c:marker>
            <c:bubble3D val="0"/>
            <c:extLst>
              <c:ext xmlns:c16="http://schemas.microsoft.com/office/drawing/2014/chart" uri="{C3380CC4-5D6E-409C-BE32-E72D297353CC}">
                <c16:uniqueId val="{00000001-2488-4A0C-B721-C843DEAF110A}"/>
              </c:ext>
            </c:extLst>
          </c:dPt>
          <c:dLbls>
            <c:dLbl>
              <c:idx val="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488-4A0C-B721-C843DEAF110A}"/>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 data'!$B$7:$B$16</c:f>
              <c:strCache>
                <c:ptCount val="10"/>
                <c:pt idx="0">
                  <c:v>2009-11</c:v>
                </c:pt>
                <c:pt idx="1">
                  <c:v>2010-12</c:v>
                </c:pt>
                <c:pt idx="2">
                  <c:v>2011-13</c:v>
                </c:pt>
                <c:pt idx="3">
                  <c:v>2012-14</c:v>
                </c:pt>
                <c:pt idx="4">
                  <c:v>2013-15</c:v>
                </c:pt>
                <c:pt idx="5">
                  <c:v>2014-16</c:v>
                </c:pt>
                <c:pt idx="6">
                  <c:v>2015-17</c:v>
                </c:pt>
                <c:pt idx="7">
                  <c:v>2016-18</c:v>
                </c:pt>
                <c:pt idx="8">
                  <c:v>2017-19</c:v>
                </c:pt>
                <c:pt idx="9">
                  <c:v>2018-20</c:v>
                </c:pt>
              </c:strCache>
            </c:strRef>
          </c:cat>
          <c:val>
            <c:numRef>
              <c:f>'Figure 1 data'!$C$7:$C$16</c:f>
              <c:numCache>
                <c:formatCode>0.0</c:formatCode>
                <c:ptCount val="10"/>
                <c:pt idx="0">
                  <c:v>61.052579999999999</c:v>
                </c:pt>
                <c:pt idx="1">
                  <c:v>61.380090000000003</c:v>
                </c:pt>
                <c:pt idx="2">
                  <c:v>61.660890000000002</c:v>
                </c:pt>
                <c:pt idx="3">
                  <c:v>61.723799999999997</c:v>
                </c:pt>
                <c:pt idx="4">
                  <c:v>61.830550000000002</c:v>
                </c:pt>
                <c:pt idx="5">
                  <c:v>62.218000000000004</c:v>
                </c:pt>
                <c:pt idx="6">
                  <c:v>62.320360000000001</c:v>
                </c:pt>
                <c:pt idx="7">
                  <c:v>61.883629999999997</c:v>
                </c:pt>
                <c:pt idx="8">
                  <c:v>61.675330000000002</c:v>
                </c:pt>
                <c:pt idx="9">
                  <c:v>60.926209999999998</c:v>
                </c:pt>
              </c:numCache>
            </c:numRef>
          </c:val>
          <c:smooth val="0"/>
          <c:extLst>
            <c:ext xmlns:c16="http://schemas.microsoft.com/office/drawing/2014/chart" uri="{C3380CC4-5D6E-409C-BE32-E72D297353CC}">
              <c16:uniqueId val="{00000005-AB0F-4A54-A08C-37A034A224C2}"/>
            </c:ext>
          </c:extLst>
        </c:ser>
        <c:dLbls>
          <c:showLegendKey val="0"/>
          <c:showVal val="0"/>
          <c:showCatName val="0"/>
          <c:showSerName val="0"/>
          <c:showPercent val="0"/>
          <c:showBubbleSize val="0"/>
        </c:dLbls>
        <c:marker val="1"/>
        <c:smooth val="0"/>
        <c:axId val="669823680"/>
        <c:axId val="669824664"/>
        <c:extLst>
          <c:ext xmlns:c15="http://schemas.microsoft.com/office/drawing/2012/chart" uri="{02D57815-91ED-43cb-92C2-25804820EDAC}">
            <c15:filteredLineSeries>
              <c15:ser>
                <c:idx val="2"/>
                <c:order val="4"/>
                <c:tx>
                  <c:v>LE(males)</c:v>
                </c:tx>
                <c:spPr>
                  <a:ln w="19050" cap="rnd">
                    <a:solidFill>
                      <a:schemeClr val="accent3"/>
                    </a:solidFill>
                    <a:round/>
                  </a:ln>
                  <a:effectLst/>
                </c:spPr>
                <c:marker>
                  <c:symbol val="circle"/>
                  <c:size val="5"/>
                  <c:spPr>
                    <a:solidFill>
                      <a:schemeClr val="accent3"/>
                    </a:solidFill>
                    <a:ln w="9525">
                      <a:solidFill>
                        <a:schemeClr val="accent3"/>
                      </a:solidFill>
                    </a:ln>
                    <a:effectLst/>
                  </c:spPr>
                </c:marker>
                <c:val>
                  <c:numRef>
                    <c:extLst>
                      <c:ext uri="{02D57815-91ED-43cb-92C2-25804820EDAC}">
                        <c15:formulaRef>
                          <c15:sqref>'Figure 1 data'!$F$7:$F$16</c15:sqref>
                        </c15:formulaRef>
                      </c:ext>
                    </c:extLst>
                    <c:numCache>
                      <c:formatCode>0.0</c:formatCode>
                      <c:ptCount val="10"/>
                      <c:pt idx="0">
                        <c:v>76.225049999999996</c:v>
                      </c:pt>
                      <c:pt idx="1">
                        <c:v>76.52946</c:v>
                      </c:pt>
                      <c:pt idx="2">
                        <c:v>76.804839999999999</c:v>
                      </c:pt>
                      <c:pt idx="3">
                        <c:v>77.081479999999999</c:v>
                      </c:pt>
                      <c:pt idx="4">
                        <c:v>77.11636</c:v>
                      </c:pt>
                      <c:pt idx="5">
                        <c:v>77.089150000000004</c:v>
                      </c:pt>
                      <c:pt idx="6">
                        <c:v>77.020660000000007</c:v>
                      </c:pt>
                      <c:pt idx="7">
                        <c:v>77.058539999999994</c:v>
                      </c:pt>
                      <c:pt idx="8">
                        <c:v>77.156059999999997</c:v>
                      </c:pt>
                      <c:pt idx="9">
                        <c:v>76.808679999999995</c:v>
                      </c:pt>
                    </c:numCache>
                  </c:numRef>
                </c:val>
                <c:smooth val="0"/>
                <c:extLst>
                  <c:ext xmlns:c16="http://schemas.microsoft.com/office/drawing/2014/chart" uri="{C3380CC4-5D6E-409C-BE32-E72D297353CC}">
                    <c16:uniqueId val="{00000006-AB0F-4A54-A08C-37A034A224C2}"/>
                  </c:ext>
                </c:extLst>
              </c15:ser>
            </c15:filteredLineSeries>
            <c15:filteredLineSeries>
              <c15:ser>
                <c:idx val="3"/>
                <c:order val="5"/>
                <c:tx>
                  <c:v>LE(females)</c:v>
                </c:tx>
                <c:spPr>
                  <a:ln w="19050" cap="rnd">
                    <a:solidFill>
                      <a:schemeClr val="accent4"/>
                    </a:solidFill>
                    <a:round/>
                  </a:ln>
                  <a:effectLst/>
                </c:spPr>
                <c:marker>
                  <c:symbol val="circle"/>
                  <c:size val="5"/>
                  <c:spPr>
                    <a:solidFill>
                      <a:schemeClr val="accent4"/>
                    </a:solidFill>
                    <a:ln w="9525">
                      <a:solidFill>
                        <a:schemeClr val="accent4"/>
                      </a:solidFill>
                    </a:ln>
                    <a:effectLst/>
                  </c:spPr>
                </c:marker>
                <c:val>
                  <c:numRef>
                    <c:extLst xmlns:c15="http://schemas.microsoft.com/office/drawing/2012/chart">
                      <c:ext xmlns:c15="http://schemas.microsoft.com/office/drawing/2012/chart" uri="{02D57815-91ED-43cb-92C2-25804820EDAC}">
                        <c15:formulaRef>
                          <c15:sqref>'Figure 1 data'!$F$20:$F$29</c15:sqref>
                        </c15:formulaRef>
                      </c:ext>
                    </c:extLst>
                    <c:numCache>
                      <c:formatCode>0.0</c:formatCode>
                      <c:ptCount val="10"/>
                      <c:pt idx="0">
                        <c:v>80.601259999999996</c:v>
                      </c:pt>
                      <c:pt idx="1">
                        <c:v>80.742440000000002</c:v>
                      </c:pt>
                      <c:pt idx="2">
                        <c:v>80.896010000000004</c:v>
                      </c:pt>
                      <c:pt idx="3">
                        <c:v>81.073030000000003</c:v>
                      </c:pt>
                      <c:pt idx="4">
                        <c:v>81.132639999999995</c:v>
                      </c:pt>
                      <c:pt idx="5">
                        <c:v>81.140950000000004</c:v>
                      </c:pt>
                      <c:pt idx="6">
                        <c:v>81.075770000000006</c:v>
                      </c:pt>
                      <c:pt idx="7">
                        <c:v>81.081810000000004</c:v>
                      </c:pt>
                      <c:pt idx="8">
                        <c:v>81.138390000000001</c:v>
                      </c:pt>
                      <c:pt idx="9">
                        <c:v>80.976039999999998</c:v>
                      </c:pt>
                    </c:numCache>
                  </c:numRef>
                </c:val>
                <c:smooth val="0"/>
                <c:extLst xmlns:c15="http://schemas.microsoft.com/office/drawing/2012/chart">
                  <c:ext xmlns:c16="http://schemas.microsoft.com/office/drawing/2014/chart" uri="{C3380CC4-5D6E-409C-BE32-E72D297353CC}">
                    <c16:uniqueId val="{00000007-AB0F-4A54-A08C-37A034A224C2}"/>
                  </c:ext>
                </c:extLst>
              </c15:ser>
            </c15:filteredLineSeries>
          </c:ext>
        </c:extLst>
      </c:lineChart>
      <c:catAx>
        <c:axId val="669823680"/>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69824664"/>
        <c:crosses val="autoZero"/>
        <c:auto val="1"/>
        <c:lblAlgn val="ctr"/>
        <c:lblOffset val="100"/>
        <c:noMultiLvlLbl val="0"/>
      </c:catAx>
      <c:valAx>
        <c:axId val="669824664"/>
        <c:scaling>
          <c:orientation val="minMax"/>
          <c:min val="60"/>
        </c:scaling>
        <c:delete val="0"/>
        <c:axPos val="l"/>
        <c:title>
          <c:tx>
            <c:rich>
              <a:bodyPr rot="-5400000" spcFirstLastPara="1" vertOverflow="ellipsis" vert="horz" wrap="square" anchor="ctr" anchorCtr="1"/>
              <a:lstStyle/>
              <a:p>
                <a:pPr>
                  <a:defRPr sz="12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r>
                  <a:rPr lang="en-US" b="0">
                    <a:solidFill>
                      <a:schemeClr val="tx1">
                        <a:lumMod val="50000"/>
                        <a:lumOff val="50000"/>
                      </a:schemeClr>
                    </a:solidFill>
                  </a:rPr>
                  <a:t>Healthy life expectancy at birth (years)</a:t>
                </a:r>
              </a:p>
            </c:rich>
          </c:tx>
          <c:layout>
            <c:manualLayout>
              <c:xMode val="edge"/>
              <c:yMode val="edge"/>
              <c:x val="8.4361664300642899E-3"/>
              <c:y val="0.27798536901826482"/>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69823680"/>
        <c:crosses val="autoZero"/>
        <c:crossBetween val="midCat"/>
      </c:valAx>
      <c:spPr>
        <a:noFill/>
        <a:ln>
          <a:noFill/>
        </a:ln>
        <a:effectLst/>
      </c:spPr>
    </c:plotArea>
    <c:legend>
      <c:legendPos val="t"/>
      <c:legendEntry>
        <c:idx val="0"/>
        <c:delete val="1"/>
      </c:legendEntry>
      <c:legendEntry>
        <c:idx val="1"/>
        <c:delete val="1"/>
      </c:legendEntry>
      <c:legendEntry>
        <c:idx val="2"/>
        <c:delete val="1"/>
      </c:legendEntry>
      <c:legendEntry>
        <c:idx val="3"/>
        <c:delete val="1"/>
      </c:legendEntry>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0">
                <a:solidFill>
                  <a:schemeClr val="tx1">
                    <a:lumMod val="65000"/>
                    <a:lumOff val="35000"/>
                  </a:schemeClr>
                </a:solidFill>
              </a:rPr>
              <a:t>Figure 7a: Healthy life expectancy at birth by SIMD decile </a:t>
            </a:r>
            <a:r>
              <a:rPr lang="en-US" sz="1200" b="0" i="0" u="none" strike="noStrike" baseline="0">
                <a:effectLst/>
              </a:rPr>
              <a:t>with 95% confidence intervals</a:t>
            </a:r>
            <a:r>
              <a:rPr lang="en-US" sz="1200" b="0">
                <a:solidFill>
                  <a:schemeClr val="tx1">
                    <a:lumMod val="65000"/>
                    <a:lumOff val="35000"/>
                  </a:schemeClr>
                </a:solidFill>
              </a:rPr>
              <a:t>, 2018-2020, males</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640725849383102"/>
          <c:y val="8.1712281052509911E-2"/>
          <c:w val="0.86212038303693583"/>
          <c:h val="0.67822867591341884"/>
        </c:manualLayout>
      </c:layout>
      <c:lineChart>
        <c:grouping val="standard"/>
        <c:varyColors val="0"/>
        <c:ser>
          <c:idx val="0"/>
          <c:order val="0"/>
          <c:spPr>
            <a:ln w="28575" cap="rnd">
              <a:noFill/>
              <a:round/>
            </a:ln>
            <a:effectLst/>
          </c:spPr>
          <c:marker>
            <c:symbol val="dash"/>
            <c:size val="7"/>
            <c:spPr>
              <a:solidFill>
                <a:srgbClr val="6466AE"/>
              </a:solidFill>
              <a:ln w="9525">
                <a:noFill/>
              </a:ln>
              <a:effectLst/>
            </c:spPr>
          </c:marker>
          <c:dPt>
            <c:idx val="0"/>
            <c:marker>
              <c:symbol val="dash"/>
              <c:size val="7"/>
              <c:spPr>
                <a:solidFill>
                  <a:srgbClr val="6466AE"/>
                </a:solidFill>
                <a:ln w="9525">
                  <a:noFill/>
                </a:ln>
                <a:effectLst/>
              </c:spPr>
            </c:marker>
            <c:bubble3D val="0"/>
            <c:spPr>
              <a:ln w="28575" cap="rnd">
                <a:noFill/>
                <a:round/>
              </a:ln>
              <a:effectLst/>
            </c:spPr>
            <c:extLst>
              <c:ext xmlns:c16="http://schemas.microsoft.com/office/drawing/2014/chart" uri="{C3380CC4-5D6E-409C-BE32-E72D297353CC}">
                <c16:uniqueId val="{00000001-223A-46D1-AFEA-667AD299C0AC}"/>
              </c:ext>
            </c:extLst>
          </c:dPt>
          <c:dPt>
            <c:idx val="9"/>
            <c:marker>
              <c:symbol val="dash"/>
              <c:size val="7"/>
              <c:spPr>
                <a:solidFill>
                  <a:srgbClr val="6466AE"/>
                </a:solidFill>
                <a:ln w="9525">
                  <a:noFill/>
                </a:ln>
                <a:effectLst/>
              </c:spPr>
            </c:marker>
            <c:bubble3D val="0"/>
            <c:spPr>
              <a:ln w="28575" cap="rnd">
                <a:noFill/>
                <a:round/>
              </a:ln>
              <a:effectLst/>
            </c:spPr>
            <c:extLst>
              <c:ext xmlns:c16="http://schemas.microsoft.com/office/drawing/2014/chart" uri="{C3380CC4-5D6E-409C-BE32-E72D297353CC}">
                <c16:uniqueId val="{00000003-223A-46D1-AFEA-667AD299C0AC}"/>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errBars>
            <c:errDir val="y"/>
            <c:errBarType val="both"/>
            <c:errValType val="cust"/>
            <c:noEndCap val="1"/>
            <c:plus>
              <c:numRef>
                <c:f>'Figure 7 Data'!$F$8:$F$17</c:f>
                <c:numCache>
                  <c:formatCode>General</c:formatCode>
                  <c:ptCount val="10"/>
                  <c:pt idx="0">
                    <c:v>2.162620000000004</c:v>
                  </c:pt>
                  <c:pt idx="1">
                    <c:v>1.7754399999999961</c:v>
                  </c:pt>
                  <c:pt idx="2">
                    <c:v>1.6491100000000003</c:v>
                  </c:pt>
                  <c:pt idx="3">
                    <c:v>1.7755299999999963</c:v>
                  </c:pt>
                  <c:pt idx="4">
                    <c:v>1.4484600000000043</c:v>
                  </c:pt>
                  <c:pt idx="5">
                    <c:v>1.3144899999999993</c:v>
                  </c:pt>
                  <c:pt idx="6">
                    <c:v>1.4466999999999928</c:v>
                  </c:pt>
                  <c:pt idx="7">
                    <c:v>1.2602499999999992</c:v>
                  </c:pt>
                  <c:pt idx="8">
                    <c:v>1.3528299999999973</c:v>
                  </c:pt>
                  <c:pt idx="9">
                    <c:v>1.4243299999999977</c:v>
                  </c:pt>
                </c:numCache>
              </c:numRef>
            </c:plus>
            <c:minus>
              <c:numRef>
                <c:f>'Figure 7 Data'!$F$8:$F$17</c:f>
                <c:numCache>
                  <c:formatCode>General</c:formatCode>
                  <c:ptCount val="10"/>
                  <c:pt idx="0">
                    <c:v>2.162620000000004</c:v>
                  </c:pt>
                  <c:pt idx="1">
                    <c:v>1.7754399999999961</c:v>
                  </c:pt>
                  <c:pt idx="2">
                    <c:v>1.6491100000000003</c:v>
                  </c:pt>
                  <c:pt idx="3">
                    <c:v>1.7755299999999963</c:v>
                  </c:pt>
                  <c:pt idx="4">
                    <c:v>1.4484600000000043</c:v>
                  </c:pt>
                  <c:pt idx="5">
                    <c:v>1.3144899999999993</c:v>
                  </c:pt>
                  <c:pt idx="6">
                    <c:v>1.4466999999999928</c:v>
                  </c:pt>
                  <c:pt idx="7">
                    <c:v>1.2602499999999992</c:v>
                  </c:pt>
                  <c:pt idx="8">
                    <c:v>1.3528299999999973</c:v>
                  </c:pt>
                  <c:pt idx="9">
                    <c:v>1.4243299999999977</c:v>
                  </c:pt>
                </c:numCache>
              </c:numRef>
            </c:minus>
            <c:spPr>
              <a:noFill/>
              <a:ln w="152400" cap="flat" cmpd="sng" algn="ctr">
                <a:solidFill>
                  <a:srgbClr val="B2B2D6"/>
                </a:solidFill>
                <a:round/>
              </a:ln>
              <a:effectLst/>
            </c:spPr>
          </c:errBars>
          <c:cat>
            <c:strRef>
              <c:f>'Figure 7 Data'!$B$8:$B$17</c:f>
              <c:strCache>
                <c:ptCount val="10"/>
                <c:pt idx="0">
                  <c:v>decile 1</c:v>
                </c:pt>
                <c:pt idx="1">
                  <c:v>decile 2</c:v>
                </c:pt>
                <c:pt idx="2">
                  <c:v>decile 3</c:v>
                </c:pt>
                <c:pt idx="3">
                  <c:v>decile 4</c:v>
                </c:pt>
                <c:pt idx="4">
                  <c:v>decile 5</c:v>
                </c:pt>
                <c:pt idx="5">
                  <c:v>decile 6</c:v>
                </c:pt>
                <c:pt idx="6">
                  <c:v>decile 7</c:v>
                </c:pt>
                <c:pt idx="7">
                  <c:v>decile 8</c:v>
                </c:pt>
                <c:pt idx="8">
                  <c:v>decile 9</c:v>
                </c:pt>
                <c:pt idx="9">
                  <c:v>decile 10</c:v>
                </c:pt>
              </c:strCache>
            </c:strRef>
          </c:cat>
          <c:val>
            <c:numRef>
              <c:f>'Figure 7 Data'!$C$8:$C$17</c:f>
              <c:numCache>
                <c:formatCode>0.0</c:formatCode>
                <c:ptCount val="10"/>
                <c:pt idx="0">
                  <c:v>45.392650000000003</c:v>
                </c:pt>
                <c:pt idx="1">
                  <c:v>50.841529999999999</c:v>
                </c:pt>
                <c:pt idx="2">
                  <c:v>55.080939999999998</c:v>
                </c:pt>
                <c:pt idx="3">
                  <c:v>56.669809999999998</c:v>
                </c:pt>
                <c:pt idx="4">
                  <c:v>61.786380000000001</c:v>
                </c:pt>
                <c:pt idx="5">
                  <c:v>64.328400000000002</c:v>
                </c:pt>
                <c:pt idx="6">
                  <c:v>66.568179999999998</c:v>
                </c:pt>
                <c:pt idx="7">
                  <c:v>67.975899999999996</c:v>
                </c:pt>
                <c:pt idx="8">
                  <c:v>69.938929999999999</c:v>
                </c:pt>
                <c:pt idx="9">
                  <c:v>69.748390000000001</c:v>
                </c:pt>
              </c:numCache>
            </c:numRef>
          </c:val>
          <c:smooth val="0"/>
          <c:extLst>
            <c:ext xmlns:c16="http://schemas.microsoft.com/office/drawing/2014/chart" uri="{C3380CC4-5D6E-409C-BE32-E72D297353CC}">
              <c16:uniqueId val="{00000008-223A-46D1-AFEA-667AD299C0AC}"/>
            </c:ext>
          </c:extLst>
        </c:ser>
        <c:dLbls>
          <c:dLblPos val="t"/>
          <c:showLegendKey val="0"/>
          <c:showVal val="1"/>
          <c:showCatName val="0"/>
          <c:showSerName val="0"/>
          <c:showPercent val="0"/>
          <c:showBubbleSize val="0"/>
        </c:dLbls>
        <c:marker val="1"/>
        <c:smooth val="0"/>
        <c:axId val="734588824"/>
        <c:axId val="734586200"/>
      </c:lineChart>
      <c:catAx>
        <c:axId val="734588824"/>
        <c:scaling>
          <c:orientation val="minMax"/>
        </c:scaling>
        <c:delete val="0"/>
        <c:axPos val="b"/>
        <c:numFmt formatCode="General" sourceLinked="1"/>
        <c:majorTickMark val="none"/>
        <c:minorTickMark val="none"/>
        <c:tickLblPos val="nextTo"/>
        <c:spPr>
          <a:noFill/>
          <a:ln w="9525" cap="flat" cmpd="sng" algn="ctr">
            <a:solidFill>
              <a:schemeClr val="tx1">
                <a:lumMod val="50000"/>
                <a:lumOff val="50000"/>
              </a:schemeClr>
            </a:solidFill>
            <a:round/>
          </a:ln>
          <a:effectLst/>
        </c:spPr>
        <c:txPr>
          <a:bodyPr rot="-540000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34586200"/>
        <c:crosses val="autoZero"/>
        <c:auto val="1"/>
        <c:lblAlgn val="ctr"/>
        <c:lblOffset val="100"/>
        <c:tickMarkSkip val="1"/>
        <c:noMultiLvlLbl val="0"/>
      </c:catAx>
      <c:valAx>
        <c:axId val="734586200"/>
        <c:scaling>
          <c:orientation val="minMax"/>
          <c:max val="75"/>
          <c:min val="40"/>
        </c:scaling>
        <c:delete val="0"/>
        <c:axPos val="l"/>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0">
                    <a:solidFill>
                      <a:schemeClr val="tx1">
                        <a:lumMod val="65000"/>
                        <a:lumOff val="35000"/>
                      </a:schemeClr>
                    </a:solidFill>
                  </a:rPr>
                  <a:t>Healhty life expectancy at birth (years)</a:t>
                </a:r>
              </a:p>
            </c:rich>
          </c:tx>
          <c:layout>
            <c:manualLayout>
              <c:xMode val="edge"/>
              <c:yMode val="edge"/>
              <c:x val="1.9716492233048132E-2"/>
              <c:y val="0.23462824927393303"/>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34588824"/>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0">
                <a:solidFill>
                  <a:schemeClr val="tx1">
                    <a:lumMod val="65000"/>
                    <a:lumOff val="35000"/>
                  </a:schemeClr>
                </a:solidFill>
              </a:rPr>
              <a:t>Figure 7b: Healthy life expectancy at birth by SIMD decile </a:t>
            </a:r>
            <a:r>
              <a:rPr lang="en-US" sz="1200" b="0" i="0" u="none" strike="noStrike" baseline="0">
                <a:effectLst/>
              </a:rPr>
              <a:t>with 95% confidence intervals</a:t>
            </a:r>
            <a:r>
              <a:rPr lang="en-US" sz="1200" b="0">
                <a:solidFill>
                  <a:schemeClr val="tx1">
                    <a:lumMod val="65000"/>
                    <a:lumOff val="35000"/>
                  </a:schemeClr>
                </a:solidFill>
              </a:rPr>
              <a:t>, 2018-2020, females</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640725849383102"/>
          <c:y val="8.1712281052509911E-2"/>
          <c:w val="0.86494377112759024"/>
          <c:h val="0.68658485157974503"/>
        </c:manualLayout>
      </c:layout>
      <c:lineChart>
        <c:grouping val="standard"/>
        <c:varyColors val="0"/>
        <c:ser>
          <c:idx val="0"/>
          <c:order val="0"/>
          <c:spPr>
            <a:ln w="25400" cap="rnd">
              <a:noFill/>
              <a:round/>
            </a:ln>
            <a:effectLst/>
          </c:spPr>
          <c:marker>
            <c:symbol val="dash"/>
            <c:size val="7"/>
            <c:spPr>
              <a:solidFill>
                <a:srgbClr val="6466AE"/>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errBars>
            <c:errDir val="y"/>
            <c:errBarType val="both"/>
            <c:errValType val="cust"/>
            <c:noEndCap val="1"/>
            <c:plus>
              <c:numRef>
                <c:f>'Figure 7 Data'!$F$19:$F$28</c:f>
                <c:numCache>
                  <c:formatCode>General</c:formatCode>
                  <c:ptCount val="10"/>
                  <c:pt idx="0">
                    <c:v>1.9352200000000011</c:v>
                  </c:pt>
                  <c:pt idx="1">
                    <c:v>2.0632999999999981</c:v>
                  </c:pt>
                  <c:pt idx="2">
                    <c:v>1.8134300000000039</c:v>
                  </c:pt>
                  <c:pt idx="3">
                    <c:v>1.7008300000000034</c:v>
                  </c:pt>
                  <c:pt idx="4">
                    <c:v>1.5912199999999999</c:v>
                  </c:pt>
                  <c:pt idx="5">
                    <c:v>1.4707300000000032</c:v>
                  </c:pt>
                  <c:pt idx="6">
                    <c:v>1.5584399999999903</c:v>
                  </c:pt>
                  <c:pt idx="7">
                    <c:v>1.5868099999999998</c:v>
                  </c:pt>
                  <c:pt idx="8">
                    <c:v>1.4267300000000063</c:v>
                  </c:pt>
                  <c:pt idx="9">
                    <c:v>1.4498799999999932</c:v>
                  </c:pt>
                </c:numCache>
              </c:numRef>
            </c:plus>
            <c:minus>
              <c:numRef>
                <c:f>'Figure 7 Data'!$F$19:$F$28</c:f>
                <c:numCache>
                  <c:formatCode>General</c:formatCode>
                  <c:ptCount val="10"/>
                  <c:pt idx="0">
                    <c:v>1.9352200000000011</c:v>
                  </c:pt>
                  <c:pt idx="1">
                    <c:v>2.0632999999999981</c:v>
                  </c:pt>
                  <c:pt idx="2">
                    <c:v>1.8134300000000039</c:v>
                  </c:pt>
                  <c:pt idx="3">
                    <c:v>1.7008300000000034</c:v>
                  </c:pt>
                  <c:pt idx="4">
                    <c:v>1.5912199999999999</c:v>
                  </c:pt>
                  <c:pt idx="5">
                    <c:v>1.4707300000000032</c:v>
                  </c:pt>
                  <c:pt idx="6">
                    <c:v>1.5584399999999903</c:v>
                  </c:pt>
                  <c:pt idx="7">
                    <c:v>1.5868099999999998</c:v>
                  </c:pt>
                  <c:pt idx="8">
                    <c:v>1.4267300000000063</c:v>
                  </c:pt>
                  <c:pt idx="9">
                    <c:v>1.4498799999999932</c:v>
                  </c:pt>
                </c:numCache>
              </c:numRef>
            </c:minus>
            <c:spPr>
              <a:noFill/>
              <a:ln w="152400" cap="flat" cmpd="sng" algn="ctr">
                <a:solidFill>
                  <a:srgbClr val="B2B2D6"/>
                </a:solidFill>
                <a:round/>
              </a:ln>
              <a:effectLst/>
            </c:spPr>
          </c:errBars>
          <c:cat>
            <c:strRef>
              <c:f>'Figure 7 Data'!$B$19:$B$28</c:f>
              <c:strCache>
                <c:ptCount val="10"/>
                <c:pt idx="0">
                  <c:v>decile 1</c:v>
                </c:pt>
                <c:pt idx="1">
                  <c:v>decile 2</c:v>
                </c:pt>
                <c:pt idx="2">
                  <c:v>decile 3</c:v>
                </c:pt>
                <c:pt idx="3">
                  <c:v>decile 4</c:v>
                </c:pt>
                <c:pt idx="4">
                  <c:v>decile 5</c:v>
                </c:pt>
                <c:pt idx="5">
                  <c:v>decile 6</c:v>
                </c:pt>
                <c:pt idx="6">
                  <c:v>decile 7</c:v>
                </c:pt>
                <c:pt idx="7">
                  <c:v>decile 8</c:v>
                </c:pt>
                <c:pt idx="8">
                  <c:v>decile 9</c:v>
                </c:pt>
                <c:pt idx="9">
                  <c:v>decile 10</c:v>
                </c:pt>
              </c:strCache>
            </c:strRef>
          </c:cat>
          <c:val>
            <c:numRef>
              <c:f>'Figure 7 Data'!$C$19:$C$28</c:f>
              <c:numCache>
                <c:formatCode>0.0</c:formatCode>
                <c:ptCount val="10"/>
                <c:pt idx="0">
                  <c:v>48.611139999999999</c:v>
                </c:pt>
                <c:pt idx="1">
                  <c:v>51.652819999999998</c:v>
                </c:pt>
                <c:pt idx="2">
                  <c:v>54.898330000000001</c:v>
                </c:pt>
                <c:pt idx="3">
                  <c:v>57.893740000000001</c:v>
                </c:pt>
                <c:pt idx="4">
                  <c:v>62.610599999999998</c:v>
                </c:pt>
                <c:pt idx="5">
                  <c:v>64.720640000000003</c:v>
                </c:pt>
                <c:pt idx="6">
                  <c:v>65.655959999999993</c:v>
                </c:pt>
                <c:pt idx="7">
                  <c:v>67.863190000000003</c:v>
                </c:pt>
                <c:pt idx="8">
                  <c:v>70.221950000000007</c:v>
                </c:pt>
                <c:pt idx="9">
                  <c:v>72.85624</c:v>
                </c:pt>
              </c:numCache>
            </c:numRef>
          </c:val>
          <c:smooth val="0"/>
          <c:extLst>
            <c:ext xmlns:c16="http://schemas.microsoft.com/office/drawing/2014/chart" uri="{C3380CC4-5D6E-409C-BE32-E72D297353CC}">
              <c16:uniqueId val="{00000004-20CD-4539-A72F-287182A7342F}"/>
            </c:ext>
          </c:extLst>
        </c:ser>
        <c:dLbls>
          <c:dLblPos val="r"/>
          <c:showLegendKey val="0"/>
          <c:showVal val="1"/>
          <c:showCatName val="0"/>
          <c:showSerName val="0"/>
          <c:showPercent val="0"/>
          <c:showBubbleSize val="0"/>
        </c:dLbls>
        <c:marker val="1"/>
        <c:smooth val="0"/>
        <c:axId val="734588824"/>
        <c:axId val="734586200"/>
      </c:lineChart>
      <c:catAx>
        <c:axId val="734588824"/>
        <c:scaling>
          <c:orientation val="minMax"/>
        </c:scaling>
        <c:delete val="0"/>
        <c:axPos val="b"/>
        <c:numFmt formatCode="General" sourceLinked="1"/>
        <c:majorTickMark val="none"/>
        <c:minorTickMark val="none"/>
        <c:tickLblPos val="nextTo"/>
        <c:spPr>
          <a:noFill/>
          <a:ln w="9525" cap="flat" cmpd="sng" algn="ctr">
            <a:solidFill>
              <a:schemeClr val="tx1">
                <a:lumMod val="50000"/>
                <a:lumOff val="50000"/>
              </a:schemeClr>
            </a:solidFill>
            <a:round/>
          </a:ln>
          <a:effectLst/>
        </c:spPr>
        <c:txPr>
          <a:bodyPr rot="-540000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34586200"/>
        <c:crosses val="autoZero"/>
        <c:auto val="1"/>
        <c:lblAlgn val="ctr"/>
        <c:lblOffset val="100"/>
        <c:tickMarkSkip val="1"/>
        <c:noMultiLvlLbl val="0"/>
      </c:catAx>
      <c:valAx>
        <c:axId val="734586200"/>
        <c:scaling>
          <c:orientation val="minMax"/>
          <c:max val="75"/>
          <c:min val="40"/>
        </c:scaling>
        <c:delete val="0"/>
        <c:axPos val="l"/>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0">
                    <a:solidFill>
                      <a:schemeClr val="tx1">
                        <a:lumMod val="65000"/>
                        <a:lumOff val="35000"/>
                      </a:schemeClr>
                    </a:solidFill>
                  </a:rPr>
                  <a:t>Healhty life expectancy at birth (years)</a:t>
                </a:r>
              </a:p>
            </c:rich>
          </c:tx>
          <c:layout>
            <c:manualLayout>
              <c:xMode val="edge"/>
              <c:yMode val="edge"/>
              <c:x val="1.6992167996848363E-2"/>
              <c:y val="0.23462824927393303"/>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34588824"/>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a:solidFill>
                  <a:schemeClr val="tx1">
                    <a:lumMod val="65000"/>
                    <a:lumOff val="35000"/>
                  </a:schemeClr>
                </a:solidFill>
              </a:rPr>
              <a:t>Figure 8a: Healthy life expectancy at birth by Urban Rural classification </a:t>
            </a:r>
            <a:r>
              <a:rPr lang="en-US" sz="1200" b="0" i="0" u="none" strike="noStrike" baseline="0">
                <a:effectLst/>
              </a:rPr>
              <a:t>with 95% confidence intervals</a:t>
            </a:r>
            <a:r>
              <a:rPr lang="en-US" sz="1200">
                <a:solidFill>
                  <a:schemeClr val="tx1">
                    <a:lumMod val="65000"/>
                    <a:lumOff val="35000"/>
                  </a:schemeClr>
                </a:solidFill>
              </a:rPr>
              <a:t>, 2018-2020, males
</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4.1243877773612977E-2"/>
          <c:y val="7.7963543212980491E-2"/>
          <c:w val="0.87538482681165752"/>
          <c:h val="0.57896724332742078"/>
        </c:manualLayout>
      </c:layout>
      <c:lineChart>
        <c:grouping val="standard"/>
        <c:varyColors val="0"/>
        <c:ser>
          <c:idx val="0"/>
          <c:order val="0"/>
          <c:tx>
            <c:strRef>
              <c:f>'Figure 8 data'!$A$7</c:f>
              <c:strCache>
                <c:ptCount val="1"/>
                <c:pt idx="0">
                  <c:v>Males</c:v>
                </c:pt>
              </c:strCache>
            </c:strRef>
          </c:tx>
          <c:spPr>
            <a:ln w="28575" cap="rnd">
              <a:noFill/>
              <a:round/>
            </a:ln>
            <a:effectLst/>
          </c:spPr>
          <c:marker>
            <c:symbol val="dash"/>
            <c:size val="7"/>
            <c:spPr>
              <a:solidFill>
                <a:srgbClr val="6466AE"/>
              </a:solidFill>
              <a:ln w="9525">
                <a:noFill/>
              </a:ln>
              <a:effectLst/>
            </c:spPr>
          </c:marker>
          <c:dLbls>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1"/>
            <c:plus>
              <c:numRef>
                <c:f>'Figure 8 data'!$F$8:$F$13</c:f>
                <c:numCache>
                  <c:formatCode>General</c:formatCode>
                  <c:ptCount val="6"/>
                  <c:pt idx="0">
                    <c:v>0.96437999999999846</c:v>
                  </c:pt>
                  <c:pt idx="1">
                    <c:v>0.80152999999999963</c:v>
                  </c:pt>
                  <c:pt idx="2">
                    <c:v>1.4944599999999966</c:v>
                  </c:pt>
                  <c:pt idx="3">
                    <c:v>2.0466800000000021</c:v>
                  </c:pt>
                  <c:pt idx="4">
                    <c:v>1.0677299999999974</c:v>
                  </c:pt>
                  <c:pt idx="5">
                    <c:v>1.8898900000000083</c:v>
                  </c:pt>
                </c:numCache>
              </c:numRef>
            </c:plus>
            <c:minus>
              <c:numRef>
                <c:f>'Figure 8 data'!$F$8:$F$13</c:f>
                <c:numCache>
                  <c:formatCode>General</c:formatCode>
                  <c:ptCount val="6"/>
                  <c:pt idx="0">
                    <c:v>0.96437999999999846</c:v>
                  </c:pt>
                  <c:pt idx="1">
                    <c:v>0.80152999999999963</c:v>
                  </c:pt>
                  <c:pt idx="2">
                    <c:v>1.4944599999999966</c:v>
                  </c:pt>
                  <c:pt idx="3">
                    <c:v>2.0466800000000021</c:v>
                  </c:pt>
                  <c:pt idx="4">
                    <c:v>1.0677299999999974</c:v>
                  </c:pt>
                  <c:pt idx="5">
                    <c:v>1.8898900000000083</c:v>
                  </c:pt>
                </c:numCache>
              </c:numRef>
            </c:minus>
            <c:spPr>
              <a:noFill/>
              <a:ln w="142875" cap="flat" cmpd="sng" algn="ctr">
                <a:solidFill>
                  <a:srgbClr val="B2B2D6"/>
                </a:solidFill>
                <a:round/>
              </a:ln>
              <a:effectLst/>
            </c:spPr>
          </c:errBars>
          <c:cat>
            <c:strRef>
              <c:f>'Figure 8 data'!$B$8:$B$13</c:f>
              <c:strCache>
                <c:ptCount val="6"/>
                <c:pt idx="0">
                  <c:v>Large Urban Areas</c:v>
                </c:pt>
                <c:pt idx="1">
                  <c:v>Other Urban Areas</c:v>
                </c:pt>
                <c:pt idx="2">
                  <c:v>Accessible small towns</c:v>
                </c:pt>
                <c:pt idx="3">
                  <c:v>Remote small towns</c:v>
                </c:pt>
                <c:pt idx="4">
                  <c:v>Accessible rural </c:v>
                </c:pt>
                <c:pt idx="5">
                  <c:v>Remote rural</c:v>
                </c:pt>
              </c:strCache>
            </c:strRef>
          </c:cat>
          <c:val>
            <c:numRef>
              <c:f>'Figure 8 data'!$C$8:$C$13</c:f>
              <c:numCache>
                <c:formatCode>0.0</c:formatCode>
                <c:ptCount val="6"/>
                <c:pt idx="0">
                  <c:v>59.439610000000002</c:v>
                </c:pt>
                <c:pt idx="1">
                  <c:v>58.787179999999999</c:v>
                </c:pt>
                <c:pt idx="2">
                  <c:v>63.438299999999998</c:v>
                </c:pt>
                <c:pt idx="3">
                  <c:v>63.503880000000002</c:v>
                </c:pt>
                <c:pt idx="4">
                  <c:v>65.968369999999993</c:v>
                </c:pt>
                <c:pt idx="5">
                  <c:v>66.345070000000007</c:v>
                </c:pt>
              </c:numCache>
            </c:numRef>
          </c:val>
          <c:smooth val="0"/>
          <c:extLst>
            <c:ext xmlns:c16="http://schemas.microsoft.com/office/drawing/2014/chart" uri="{C3380CC4-5D6E-409C-BE32-E72D297353CC}">
              <c16:uniqueId val="{00000000-2A15-453D-BB88-20CEA47EB5AA}"/>
            </c:ext>
          </c:extLst>
        </c:ser>
        <c:dLbls>
          <c:showLegendKey val="0"/>
          <c:showVal val="0"/>
          <c:showCatName val="0"/>
          <c:showSerName val="0"/>
          <c:showPercent val="0"/>
          <c:showBubbleSize val="0"/>
        </c:dLbls>
        <c:marker val="1"/>
        <c:smooth val="0"/>
        <c:axId val="504208536"/>
        <c:axId val="504210504"/>
      </c:lineChart>
      <c:catAx>
        <c:axId val="504208536"/>
        <c:scaling>
          <c:orientation val="minMax"/>
        </c:scaling>
        <c:delete val="0"/>
        <c:axPos val="b"/>
        <c:numFmt formatCode="General" sourceLinked="1"/>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4210504"/>
        <c:crosses val="autoZero"/>
        <c:auto val="1"/>
        <c:lblAlgn val="ctr"/>
        <c:lblOffset val="100"/>
        <c:noMultiLvlLbl val="0"/>
      </c:catAx>
      <c:valAx>
        <c:axId val="504210504"/>
        <c:scaling>
          <c:orientation val="minMax"/>
        </c:scaling>
        <c:delete val="0"/>
        <c:axPos val="l"/>
        <c:numFmt formatCode="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42085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a:solidFill>
                  <a:schemeClr val="tx1">
                    <a:lumMod val="65000"/>
                    <a:lumOff val="35000"/>
                  </a:schemeClr>
                </a:solidFill>
              </a:rPr>
              <a:t>Figure 8b: Healthy life expectancy at birth by Urban Rural classification </a:t>
            </a:r>
            <a:r>
              <a:rPr lang="en-US" sz="1200" b="0" i="0" u="none" strike="noStrike" baseline="0">
                <a:effectLst/>
              </a:rPr>
              <a:t>with 95% confidence intervals</a:t>
            </a:r>
            <a:r>
              <a:rPr lang="en-US" sz="1200">
                <a:solidFill>
                  <a:schemeClr val="tx1">
                    <a:lumMod val="65000"/>
                    <a:lumOff val="35000"/>
                  </a:schemeClr>
                </a:solidFill>
              </a:rPr>
              <a:t>, 2018-2020, females
</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4.1243877773612977E-2"/>
          <c:y val="7.7963543212980491E-2"/>
          <c:w val="0.87401808426387517"/>
          <c:h val="0.57896724332742078"/>
        </c:manualLayout>
      </c:layout>
      <c:lineChart>
        <c:grouping val="standard"/>
        <c:varyColors val="0"/>
        <c:ser>
          <c:idx val="0"/>
          <c:order val="0"/>
          <c:tx>
            <c:strRef>
              <c:f>'Figure 8 data'!$A$14</c:f>
              <c:strCache>
                <c:ptCount val="1"/>
                <c:pt idx="0">
                  <c:v>Females</c:v>
                </c:pt>
              </c:strCache>
            </c:strRef>
          </c:tx>
          <c:spPr>
            <a:ln w="25400" cap="rnd">
              <a:noFill/>
              <a:round/>
            </a:ln>
            <a:effectLst/>
          </c:spPr>
          <c:marker>
            <c:symbol val="dash"/>
            <c:size val="7"/>
            <c:spPr>
              <a:solidFill>
                <a:srgbClr val="6466AE"/>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1"/>
            <c:plus>
              <c:numRef>
                <c:f>'Figure 8 data'!$F$15:$F$20</c:f>
                <c:numCache>
                  <c:formatCode>General</c:formatCode>
                  <c:ptCount val="6"/>
                  <c:pt idx="0">
                    <c:v>1.0494699999999995</c:v>
                  </c:pt>
                  <c:pt idx="1">
                    <c:v>0.82851000000000141</c:v>
                  </c:pt>
                  <c:pt idx="2">
                    <c:v>1.5120000000000005</c:v>
                  </c:pt>
                  <c:pt idx="3">
                    <c:v>2.2548999999999992</c:v>
                  </c:pt>
                  <c:pt idx="4">
                    <c:v>1.3298200000000051</c:v>
                  </c:pt>
                  <c:pt idx="5">
                    <c:v>2.0863999999999976</c:v>
                  </c:pt>
                </c:numCache>
              </c:numRef>
            </c:plus>
            <c:minus>
              <c:numRef>
                <c:f>'Figure 8 data'!$F$15:$F$20</c:f>
                <c:numCache>
                  <c:formatCode>General</c:formatCode>
                  <c:ptCount val="6"/>
                  <c:pt idx="0">
                    <c:v>1.0494699999999995</c:v>
                  </c:pt>
                  <c:pt idx="1">
                    <c:v>0.82851000000000141</c:v>
                  </c:pt>
                  <c:pt idx="2">
                    <c:v>1.5120000000000005</c:v>
                  </c:pt>
                  <c:pt idx="3">
                    <c:v>2.2548999999999992</c:v>
                  </c:pt>
                  <c:pt idx="4">
                    <c:v>1.3298200000000051</c:v>
                  </c:pt>
                  <c:pt idx="5">
                    <c:v>2.0863999999999976</c:v>
                  </c:pt>
                </c:numCache>
              </c:numRef>
            </c:minus>
            <c:spPr>
              <a:noFill/>
              <a:ln w="142875" cap="flat" cmpd="sng" algn="ctr">
                <a:solidFill>
                  <a:srgbClr val="B2B2D6"/>
                </a:solidFill>
                <a:round/>
              </a:ln>
              <a:effectLst/>
            </c:spPr>
          </c:errBars>
          <c:cat>
            <c:strRef>
              <c:f>'Figure 8 data'!$B$15:$B$20</c:f>
              <c:strCache>
                <c:ptCount val="6"/>
                <c:pt idx="0">
                  <c:v>Large Urban Areas</c:v>
                </c:pt>
                <c:pt idx="1">
                  <c:v>Other Urban Areas</c:v>
                </c:pt>
                <c:pt idx="2">
                  <c:v>Accessible small towns</c:v>
                </c:pt>
                <c:pt idx="3">
                  <c:v>Remote small towns</c:v>
                </c:pt>
                <c:pt idx="4">
                  <c:v>Accessible rural </c:v>
                </c:pt>
                <c:pt idx="5">
                  <c:v>Remote rural</c:v>
                </c:pt>
              </c:strCache>
            </c:strRef>
          </c:cat>
          <c:val>
            <c:numRef>
              <c:f>'Figure 8 data'!$C$15:$C$20</c:f>
              <c:numCache>
                <c:formatCode>0.0</c:formatCode>
                <c:ptCount val="6"/>
                <c:pt idx="0">
                  <c:v>61.231340000000003</c:v>
                </c:pt>
                <c:pt idx="1">
                  <c:v>59.6081</c:v>
                </c:pt>
                <c:pt idx="2">
                  <c:v>63.798029999999997</c:v>
                </c:pt>
                <c:pt idx="3">
                  <c:v>64.545540000000003</c:v>
                </c:pt>
                <c:pt idx="4">
                  <c:v>65.263800000000003</c:v>
                </c:pt>
                <c:pt idx="5">
                  <c:v>64.805999999999997</c:v>
                </c:pt>
              </c:numCache>
            </c:numRef>
          </c:val>
          <c:smooth val="0"/>
          <c:extLst>
            <c:ext xmlns:c16="http://schemas.microsoft.com/office/drawing/2014/chart" uri="{C3380CC4-5D6E-409C-BE32-E72D297353CC}">
              <c16:uniqueId val="{00000000-889A-4E5D-A670-242729E5B16F}"/>
            </c:ext>
          </c:extLst>
        </c:ser>
        <c:dLbls>
          <c:showLegendKey val="0"/>
          <c:showVal val="0"/>
          <c:showCatName val="0"/>
          <c:showSerName val="0"/>
          <c:showPercent val="0"/>
          <c:showBubbleSize val="0"/>
        </c:dLbls>
        <c:marker val="1"/>
        <c:smooth val="0"/>
        <c:axId val="504208536"/>
        <c:axId val="504210504"/>
      </c:lineChart>
      <c:catAx>
        <c:axId val="504208536"/>
        <c:scaling>
          <c:orientation val="minMax"/>
        </c:scaling>
        <c:delete val="0"/>
        <c:axPos val="b"/>
        <c:numFmt formatCode="General" sourceLinked="1"/>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4210504"/>
        <c:crosses val="autoZero"/>
        <c:auto val="1"/>
        <c:lblAlgn val="ctr"/>
        <c:lblOffset val="100"/>
        <c:noMultiLvlLbl val="0"/>
      </c:catAx>
      <c:valAx>
        <c:axId val="504210504"/>
        <c:scaling>
          <c:orientation val="minMax"/>
          <c:max val="70"/>
          <c:min val="52"/>
        </c:scaling>
        <c:delete val="0"/>
        <c:axPos val="l"/>
        <c:numFmt formatCode="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42085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0">
                <a:solidFill>
                  <a:schemeClr val="tx1">
                    <a:lumMod val="65000"/>
                    <a:lumOff val="35000"/>
                  </a:schemeClr>
                </a:solidFill>
              </a:rPr>
              <a:t>Figure 2: Healthy life expectancy at 65, Scotland,</a:t>
            </a:r>
            <a:r>
              <a:rPr lang="en-US" sz="1200" b="0" baseline="0">
                <a:solidFill>
                  <a:schemeClr val="tx1">
                    <a:lumMod val="65000"/>
                    <a:lumOff val="35000"/>
                  </a:schemeClr>
                </a:solidFill>
              </a:rPr>
              <a:t> 2009-2011 to 2018-2020</a:t>
            </a:r>
            <a:endParaRPr lang="en-US" sz="1200" b="0">
              <a:solidFill>
                <a:schemeClr val="tx1">
                  <a:lumMod val="65000"/>
                  <a:lumOff val="35000"/>
                </a:schemeClr>
              </a:solidFill>
            </a:endParaRPr>
          </a:p>
        </c:rich>
      </c:tx>
      <c:layout>
        <c:manualLayout>
          <c:xMode val="edge"/>
          <c:yMode val="edge"/>
          <c:x val="0.25525855267991743"/>
          <c:y val="1.2511848901526988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152108961160918E-2"/>
          <c:y val="0.13159197514312684"/>
          <c:w val="0.84664851433906962"/>
          <c:h val="0.80459447570673492"/>
        </c:manualLayout>
      </c:layout>
      <c:areaChart>
        <c:grouping val="standard"/>
        <c:varyColors val="0"/>
        <c:ser>
          <c:idx val="7"/>
          <c:order val="0"/>
          <c:tx>
            <c:v>females(UCI)</c:v>
          </c:tx>
          <c:spPr>
            <a:solidFill>
              <a:srgbClr val="B2B2D6">
                <a:alpha val="20000"/>
              </a:srgbClr>
            </a:solidFill>
            <a:ln>
              <a:noFill/>
            </a:ln>
            <a:effectLst/>
          </c:spPr>
          <c:val>
            <c:numRef>
              <c:f>'Figure 2 Data'!$E$20:$E$29</c:f>
              <c:numCache>
                <c:formatCode>0.0</c:formatCode>
                <c:ptCount val="10"/>
                <c:pt idx="0">
                  <c:v>10.83587</c:v>
                </c:pt>
                <c:pt idx="1">
                  <c:v>10.74855</c:v>
                </c:pt>
                <c:pt idx="2">
                  <c:v>11.20922</c:v>
                </c:pt>
                <c:pt idx="3">
                  <c:v>11.004659999999999</c:v>
                </c:pt>
                <c:pt idx="4">
                  <c:v>11.05776</c:v>
                </c:pt>
                <c:pt idx="5">
                  <c:v>11.169309999999999</c:v>
                </c:pt>
                <c:pt idx="6">
                  <c:v>11.049099999999999</c:v>
                </c:pt>
                <c:pt idx="7">
                  <c:v>11.11342</c:v>
                </c:pt>
                <c:pt idx="8">
                  <c:v>10.99705</c:v>
                </c:pt>
                <c:pt idx="9">
                  <c:v>11.117660000000001</c:v>
                </c:pt>
              </c:numCache>
            </c:numRef>
          </c:val>
          <c:extLst>
            <c:ext xmlns:c16="http://schemas.microsoft.com/office/drawing/2014/chart" uri="{C3380CC4-5D6E-409C-BE32-E72D297353CC}">
              <c16:uniqueId val="{00000000-57E7-4747-A110-782DAC9F031B}"/>
            </c:ext>
          </c:extLst>
        </c:ser>
        <c:ser>
          <c:idx val="6"/>
          <c:order val="1"/>
          <c:tx>
            <c:v>females(LCI)</c:v>
          </c:tx>
          <c:spPr>
            <a:solidFill>
              <a:schemeClr val="bg1"/>
            </a:solidFill>
            <a:ln>
              <a:solidFill>
                <a:schemeClr val="bg1"/>
              </a:solidFill>
            </a:ln>
            <a:effectLst/>
          </c:spPr>
          <c:val>
            <c:numRef>
              <c:f>'Figure 2 Data'!$D$20:$D$29</c:f>
              <c:numCache>
                <c:formatCode>0.0</c:formatCode>
                <c:ptCount val="10"/>
                <c:pt idx="0">
                  <c:v>10.3108</c:v>
                </c:pt>
                <c:pt idx="1">
                  <c:v>10.17534</c:v>
                </c:pt>
                <c:pt idx="2">
                  <c:v>10.58825</c:v>
                </c:pt>
                <c:pt idx="3">
                  <c:v>10.39329</c:v>
                </c:pt>
                <c:pt idx="4">
                  <c:v>10.420529999999999</c:v>
                </c:pt>
                <c:pt idx="5">
                  <c:v>10.50187</c:v>
                </c:pt>
                <c:pt idx="6">
                  <c:v>10.374829999999999</c:v>
                </c:pt>
                <c:pt idx="7">
                  <c:v>10.475379999999999</c:v>
                </c:pt>
                <c:pt idx="8">
                  <c:v>10.382400000000001</c:v>
                </c:pt>
                <c:pt idx="9">
                  <c:v>10.43876</c:v>
                </c:pt>
              </c:numCache>
            </c:numRef>
          </c:val>
          <c:extLst>
            <c:ext xmlns:c16="http://schemas.microsoft.com/office/drawing/2014/chart" uri="{C3380CC4-5D6E-409C-BE32-E72D297353CC}">
              <c16:uniqueId val="{00000001-57E7-4747-A110-782DAC9F031B}"/>
            </c:ext>
          </c:extLst>
        </c:ser>
        <c:ser>
          <c:idx val="5"/>
          <c:order val="2"/>
          <c:tx>
            <c:v>males(UCI)</c:v>
          </c:tx>
          <c:spPr>
            <a:solidFill>
              <a:srgbClr val="B2B2D6">
                <a:alpha val="30000"/>
              </a:srgbClr>
            </a:solidFill>
            <a:ln>
              <a:noFill/>
            </a:ln>
            <a:effectLst>
              <a:outerShdw blurRad="50800" dist="50800" dir="5400000" algn="ctr" rotWithShape="0">
                <a:schemeClr val="bg1">
                  <a:lumMod val="95000"/>
                  <a:alpha val="50000"/>
                </a:schemeClr>
              </a:outerShdw>
            </a:effectLst>
          </c:spPr>
          <c:val>
            <c:numRef>
              <c:f>'Figure 2 Data'!$E$7:$E$16</c:f>
              <c:numCache>
                <c:formatCode>0.0</c:formatCode>
                <c:ptCount val="10"/>
                <c:pt idx="0">
                  <c:v>9.5203199999999999</c:v>
                </c:pt>
                <c:pt idx="1">
                  <c:v>9.6019799999999993</c:v>
                </c:pt>
                <c:pt idx="2">
                  <c:v>9.6162500000000009</c:v>
                </c:pt>
                <c:pt idx="3">
                  <c:v>9.9895099999999992</c:v>
                </c:pt>
                <c:pt idx="4">
                  <c:v>10.030670000000001</c:v>
                </c:pt>
                <c:pt idx="5">
                  <c:v>10.26877</c:v>
                </c:pt>
                <c:pt idx="6">
                  <c:v>10.26951</c:v>
                </c:pt>
                <c:pt idx="7">
                  <c:v>10.15536</c:v>
                </c:pt>
                <c:pt idx="8">
                  <c:v>10.16309</c:v>
                </c:pt>
                <c:pt idx="9">
                  <c:v>9.9122699999999995</c:v>
                </c:pt>
              </c:numCache>
            </c:numRef>
          </c:val>
          <c:extLst>
            <c:ext xmlns:c16="http://schemas.microsoft.com/office/drawing/2014/chart" uri="{C3380CC4-5D6E-409C-BE32-E72D297353CC}">
              <c16:uniqueId val="{00000002-57E7-4747-A110-782DAC9F031B}"/>
            </c:ext>
          </c:extLst>
        </c:ser>
        <c:ser>
          <c:idx val="4"/>
          <c:order val="3"/>
          <c:tx>
            <c:v>males(LCI)</c:v>
          </c:tx>
          <c:spPr>
            <a:solidFill>
              <a:schemeClr val="bg1"/>
            </a:solidFill>
            <a:ln>
              <a:solidFill>
                <a:schemeClr val="bg1"/>
              </a:solidFill>
            </a:ln>
            <a:effectLst>
              <a:outerShdw blurRad="50800" dist="50800" dir="5400000" algn="ctr" rotWithShape="0">
                <a:schemeClr val="bg1"/>
              </a:outerShdw>
            </a:effectLst>
          </c:spPr>
          <c:val>
            <c:numRef>
              <c:f>'Figure 2 Data'!$D$7:$D$16</c:f>
              <c:numCache>
                <c:formatCode>0.0</c:formatCode>
                <c:ptCount val="10"/>
                <c:pt idx="0">
                  <c:v>9.0108499999999996</c:v>
                </c:pt>
                <c:pt idx="1">
                  <c:v>9.0403000000000002</c:v>
                </c:pt>
                <c:pt idx="2">
                  <c:v>9.0273099999999999</c:v>
                </c:pt>
                <c:pt idx="3">
                  <c:v>9.3913600000000006</c:v>
                </c:pt>
                <c:pt idx="4">
                  <c:v>9.4335299999999993</c:v>
                </c:pt>
                <c:pt idx="5">
                  <c:v>9.6359200000000005</c:v>
                </c:pt>
                <c:pt idx="6">
                  <c:v>9.6464300000000005</c:v>
                </c:pt>
                <c:pt idx="7">
                  <c:v>9.5713799999999996</c:v>
                </c:pt>
                <c:pt idx="8">
                  <c:v>9.5908599999999993</c:v>
                </c:pt>
                <c:pt idx="9">
                  <c:v>9.2652400000000004</c:v>
                </c:pt>
              </c:numCache>
            </c:numRef>
          </c:val>
          <c:extLst>
            <c:ext xmlns:c16="http://schemas.microsoft.com/office/drawing/2014/chart" uri="{C3380CC4-5D6E-409C-BE32-E72D297353CC}">
              <c16:uniqueId val="{00000003-57E7-4747-A110-782DAC9F031B}"/>
            </c:ext>
          </c:extLst>
        </c:ser>
        <c:dLbls>
          <c:showLegendKey val="0"/>
          <c:showVal val="0"/>
          <c:showCatName val="0"/>
          <c:showSerName val="0"/>
          <c:showPercent val="0"/>
          <c:showBubbleSize val="0"/>
        </c:dLbls>
        <c:axId val="669823680"/>
        <c:axId val="669824664"/>
      </c:areaChart>
      <c:lineChart>
        <c:grouping val="standard"/>
        <c:varyColors val="0"/>
        <c:ser>
          <c:idx val="1"/>
          <c:order val="6"/>
          <c:tx>
            <c:v>females</c:v>
          </c:tx>
          <c:spPr>
            <a:ln w="38100" cap="rnd">
              <a:solidFill>
                <a:srgbClr val="6466AE"/>
              </a:solidFill>
              <a:round/>
            </a:ln>
            <a:effectLst/>
          </c:spPr>
          <c:marker>
            <c:symbol val="none"/>
          </c:marker>
          <c:dPt>
            <c:idx val="9"/>
            <c:marker>
              <c:symbol val="circle"/>
              <c:size val="10"/>
              <c:spPr>
                <a:solidFill>
                  <a:srgbClr val="6466AE"/>
                </a:solidFill>
                <a:ln w="9525">
                  <a:noFill/>
                </a:ln>
                <a:effectLst/>
              </c:spPr>
            </c:marker>
            <c:bubble3D val="0"/>
            <c:extLst>
              <c:ext xmlns:c16="http://schemas.microsoft.com/office/drawing/2014/chart" uri="{C3380CC4-5D6E-409C-BE32-E72D297353CC}">
                <c16:uniqueId val="{00000000-7916-4F5C-8DDA-13E346DCA1D6}"/>
              </c:ext>
            </c:extLst>
          </c:dPt>
          <c:dLbls>
            <c:dLbl>
              <c:idx val="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916-4F5C-8DDA-13E346DCA1D6}"/>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 data'!$B$20:$B$29</c:f>
              <c:strCache>
                <c:ptCount val="10"/>
                <c:pt idx="0">
                  <c:v>2009-11</c:v>
                </c:pt>
                <c:pt idx="1">
                  <c:v>2010-12</c:v>
                </c:pt>
                <c:pt idx="2">
                  <c:v>2011-13</c:v>
                </c:pt>
                <c:pt idx="3">
                  <c:v>2012-14</c:v>
                </c:pt>
                <c:pt idx="4">
                  <c:v>2013-15</c:v>
                </c:pt>
                <c:pt idx="5">
                  <c:v>2014-16</c:v>
                </c:pt>
                <c:pt idx="6">
                  <c:v>2015-17</c:v>
                </c:pt>
                <c:pt idx="7">
                  <c:v>2016-18</c:v>
                </c:pt>
                <c:pt idx="8">
                  <c:v>2017-19</c:v>
                </c:pt>
                <c:pt idx="9">
                  <c:v>2018-20</c:v>
                </c:pt>
              </c:strCache>
            </c:strRef>
          </c:cat>
          <c:val>
            <c:numRef>
              <c:f>'Figure 2 Data'!$C$20:$C$29</c:f>
              <c:numCache>
                <c:formatCode>0.0</c:formatCode>
                <c:ptCount val="10"/>
                <c:pt idx="0">
                  <c:v>10.57333</c:v>
                </c:pt>
                <c:pt idx="1">
                  <c:v>10.46195</c:v>
                </c:pt>
                <c:pt idx="2">
                  <c:v>10.89873</c:v>
                </c:pt>
                <c:pt idx="3">
                  <c:v>10.698980000000001</c:v>
                </c:pt>
                <c:pt idx="4">
                  <c:v>10.739140000000001</c:v>
                </c:pt>
                <c:pt idx="5">
                  <c:v>10.83559</c:v>
                </c:pt>
                <c:pt idx="6">
                  <c:v>10.711970000000001</c:v>
                </c:pt>
                <c:pt idx="7">
                  <c:v>10.7944</c:v>
                </c:pt>
                <c:pt idx="8">
                  <c:v>10.689730000000001</c:v>
                </c:pt>
                <c:pt idx="9">
                  <c:v>10.77821</c:v>
                </c:pt>
              </c:numCache>
            </c:numRef>
          </c:val>
          <c:smooth val="0"/>
          <c:extLst>
            <c:ext xmlns:c16="http://schemas.microsoft.com/office/drawing/2014/chart" uri="{C3380CC4-5D6E-409C-BE32-E72D297353CC}">
              <c16:uniqueId val="{00000005-57E7-4747-A110-782DAC9F031B}"/>
            </c:ext>
          </c:extLst>
        </c:ser>
        <c:ser>
          <c:idx val="0"/>
          <c:order val="7"/>
          <c:tx>
            <c:v>males</c:v>
          </c:tx>
          <c:spPr>
            <a:ln w="38100" cap="rnd">
              <a:solidFill>
                <a:srgbClr val="B2B2D6"/>
              </a:solidFill>
              <a:round/>
            </a:ln>
            <a:effectLst/>
          </c:spPr>
          <c:marker>
            <c:symbol val="none"/>
          </c:marker>
          <c:dPt>
            <c:idx val="9"/>
            <c:marker>
              <c:symbol val="circle"/>
              <c:size val="10"/>
              <c:spPr>
                <a:solidFill>
                  <a:srgbClr val="B2B2D6"/>
                </a:solidFill>
                <a:ln w="9525">
                  <a:noFill/>
                </a:ln>
                <a:effectLst/>
              </c:spPr>
            </c:marker>
            <c:bubble3D val="0"/>
            <c:extLst>
              <c:ext xmlns:c16="http://schemas.microsoft.com/office/drawing/2014/chart" uri="{C3380CC4-5D6E-409C-BE32-E72D297353CC}">
                <c16:uniqueId val="{00000001-7916-4F5C-8DDA-13E346DCA1D6}"/>
              </c:ext>
            </c:extLst>
          </c:dPt>
          <c:dLbls>
            <c:dLbl>
              <c:idx val="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916-4F5C-8DDA-13E346DCA1D6}"/>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 data'!$B$7:$B$16</c:f>
              <c:strCache>
                <c:ptCount val="10"/>
                <c:pt idx="0">
                  <c:v>2009-11</c:v>
                </c:pt>
                <c:pt idx="1">
                  <c:v>2010-12</c:v>
                </c:pt>
                <c:pt idx="2">
                  <c:v>2011-13</c:v>
                </c:pt>
                <c:pt idx="3">
                  <c:v>2012-14</c:v>
                </c:pt>
                <c:pt idx="4">
                  <c:v>2013-15</c:v>
                </c:pt>
                <c:pt idx="5">
                  <c:v>2014-16</c:v>
                </c:pt>
                <c:pt idx="6">
                  <c:v>2015-17</c:v>
                </c:pt>
                <c:pt idx="7">
                  <c:v>2016-18</c:v>
                </c:pt>
                <c:pt idx="8">
                  <c:v>2017-19</c:v>
                </c:pt>
                <c:pt idx="9">
                  <c:v>2018-20</c:v>
                </c:pt>
              </c:strCache>
            </c:strRef>
          </c:cat>
          <c:val>
            <c:numRef>
              <c:f>'Figure 2 Data'!$C$7:$C$16</c:f>
              <c:numCache>
                <c:formatCode>0.0</c:formatCode>
                <c:ptCount val="10"/>
                <c:pt idx="0">
                  <c:v>9.2655899999999995</c:v>
                </c:pt>
                <c:pt idx="1">
                  <c:v>9.3211399999999998</c:v>
                </c:pt>
                <c:pt idx="2">
                  <c:v>9.3217800000000004</c:v>
                </c:pt>
                <c:pt idx="3">
                  <c:v>9.6904299999999992</c:v>
                </c:pt>
                <c:pt idx="4">
                  <c:v>9.7321000000000009</c:v>
                </c:pt>
                <c:pt idx="5">
                  <c:v>9.9523399999999995</c:v>
                </c:pt>
                <c:pt idx="6">
                  <c:v>9.9579699999999995</c:v>
                </c:pt>
                <c:pt idx="7">
                  <c:v>9.8633699999999997</c:v>
                </c:pt>
                <c:pt idx="8">
                  <c:v>9.8769799999999996</c:v>
                </c:pt>
                <c:pt idx="9">
                  <c:v>9.5887499999999992</c:v>
                </c:pt>
              </c:numCache>
            </c:numRef>
          </c:val>
          <c:smooth val="0"/>
          <c:extLst>
            <c:ext xmlns:c16="http://schemas.microsoft.com/office/drawing/2014/chart" uri="{C3380CC4-5D6E-409C-BE32-E72D297353CC}">
              <c16:uniqueId val="{00000007-57E7-4747-A110-782DAC9F031B}"/>
            </c:ext>
          </c:extLst>
        </c:ser>
        <c:dLbls>
          <c:showLegendKey val="0"/>
          <c:showVal val="0"/>
          <c:showCatName val="0"/>
          <c:showSerName val="0"/>
          <c:showPercent val="0"/>
          <c:showBubbleSize val="0"/>
        </c:dLbls>
        <c:marker val="1"/>
        <c:smooth val="0"/>
        <c:axId val="669823680"/>
        <c:axId val="669824664"/>
        <c:extLst>
          <c:ext xmlns:c15="http://schemas.microsoft.com/office/drawing/2012/chart" uri="{02D57815-91ED-43cb-92C2-25804820EDAC}">
            <c15:filteredLineSeries>
              <c15:ser>
                <c:idx val="2"/>
                <c:order val="4"/>
                <c:tx>
                  <c:v>LE(males)</c:v>
                </c:tx>
                <c:spPr>
                  <a:ln w="19050" cap="rnd">
                    <a:solidFill>
                      <a:schemeClr val="accent3"/>
                    </a:solidFill>
                    <a:round/>
                  </a:ln>
                  <a:effectLst/>
                </c:spPr>
                <c:marker>
                  <c:symbol val="circle"/>
                  <c:size val="5"/>
                  <c:spPr>
                    <a:solidFill>
                      <a:schemeClr val="accent3"/>
                    </a:solidFill>
                    <a:ln w="9525">
                      <a:solidFill>
                        <a:schemeClr val="accent3"/>
                      </a:solidFill>
                    </a:ln>
                    <a:effectLst/>
                  </c:spPr>
                </c:marker>
                <c:val>
                  <c:numRef>
                    <c:extLst>
                      <c:ext uri="{02D57815-91ED-43cb-92C2-25804820EDAC}">
                        <c15:formulaRef>
                          <c15:sqref>'Figure 1 data'!$F$7:$F$16</c15:sqref>
                        </c15:formulaRef>
                      </c:ext>
                    </c:extLst>
                    <c:numCache>
                      <c:formatCode>0.0</c:formatCode>
                      <c:ptCount val="10"/>
                      <c:pt idx="0">
                        <c:v>76.225049999999996</c:v>
                      </c:pt>
                      <c:pt idx="1">
                        <c:v>76.52946</c:v>
                      </c:pt>
                      <c:pt idx="2">
                        <c:v>76.804839999999999</c:v>
                      </c:pt>
                      <c:pt idx="3">
                        <c:v>77.081479999999999</c:v>
                      </c:pt>
                      <c:pt idx="4">
                        <c:v>77.11636</c:v>
                      </c:pt>
                      <c:pt idx="5">
                        <c:v>77.089150000000004</c:v>
                      </c:pt>
                      <c:pt idx="6">
                        <c:v>77.020660000000007</c:v>
                      </c:pt>
                      <c:pt idx="7">
                        <c:v>77.058539999999994</c:v>
                      </c:pt>
                      <c:pt idx="8">
                        <c:v>77.156059999999997</c:v>
                      </c:pt>
                      <c:pt idx="9">
                        <c:v>76.808679999999995</c:v>
                      </c:pt>
                    </c:numCache>
                  </c:numRef>
                </c:val>
                <c:smooth val="0"/>
                <c:extLst>
                  <c:ext xmlns:c16="http://schemas.microsoft.com/office/drawing/2014/chart" uri="{C3380CC4-5D6E-409C-BE32-E72D297353CC}">
                    <c16:uniqueId val="{00000008-57E7-4747-A110-782DAC9F031B}"/>
                  </c:ext>
                </c:extLst>
              </c15:ser>
            </c15:filteredLineSeries>
            <c15:filteredLineSeries>
              <c15:ser>
                <c:idx val="3"/>
                <c:order val="5"/>
                <c:tx>
                  <c:v>LE(females)</c:v>
                </c:tx>
                <c:spPr>
                  <a:ln w="19050" cap="rnd">
                    <a:solidFill>
                      <a:schemeClr val="accent4"/>
                    </a:solidFill>
                    <a:round/>
                  </a:ln>
                  <a:effectLst/>
                </c:spPr>
                <c:marker>
                  <c:symbol val="circle"/>
                  <c:size val="5"/>
                  <c:spPr>
                    <a:solidFill>
                      <a:schemeClr val="accent4"/>
                    </a:solidFill>
                    <a:ln w="9525">
                      <a:solidFill>
                        <a:schemeClr val="accent4"/>
                      </a:solidFill>
                    </a:ln>
                    <a:effectLst/>
                  </c:spPr>
                </c:marker>
                <c:val>
                  <c:numRef>
                    <c:extLst xmlns:c15="http://schemas.microsoft.com/office/drawing/2012/chart">
                      <c:ext xmlns:c15="http://schemas.microsoft.com/office/drawing/2012/chart" uri="{02D57815-91ED-43cb-92C2-25804820EDAC}">
                        <c15:formulaRef>
                          <c15:sqref>'Figure 1 data'!$F$20:$F$29</c15:sqref>
                        </c15:formulaRef>
                      </c:ext>
                    </c:extLst>
                    <c:numCache>
                      <c:formatCode>0.0</c:formatCode>
                      <c:ptCount val="10"/>
                      <c:pt idx="0">
                        <c:v>80.601259999999996</c:v>
                      </c:pt>
                      <c:pt idx="1">
                        <c:v>80.742440000000002</c:v>
                      </c:pt>
                      <c:pt idx="2">
                        <c:v>80.896010000000004</c:v>
                      </c:pt>
                      <c:pt idx="3">
                        <c:v>81.073030000000003</c:v>
                      </c:pt>
                      <c:pt idx="4">
                        <c:v>81.132639999999995</c:v>
                      </c:pt>
                      <c:pt idx="5">
                        <c:v>81.140950000000004</c:v>
                      </c:pt>
                      <c:pt idx="6">
                        <c:v>81.075770000000006</c:v>
                      </c:pt>
                      <c:pt idx="7">
                        <c:v>81.081810000000004</c:v>
                      </c:pt>
                      <c:pt idx="8">
                        <c:v>81.138390000000001</c:v>
                      </c:pt>
                      <c:pt idx="9">
                        <c:v>80.976039999999998</c:v>
                      </c:pt>
                    </c:numCache>
                  </c:numRef>
                </c:val>
                <c:smooth val="0"/>
                <c:extLst xmlns:c15="http://schemas.microsoft.com/office/drawing/2012/chart">
                  <c:ext xmlns:c16="http://schemas.microsoft.com/office/drawing/2014/chart" uri="{C3380CC4-5D6E-409C-BE32-E72D297353CC}">
                    <c16:uniqueId val="{00000009-57E7-4747-A110-782DAC9F031B}"/>
                  </c:ext>
                </c:extLst>
              </c15:ser>
            </c15:filteredLineSeries>
          </c:ext>
        </c:extLst>
      </c:lineChart>
      <c:catAx>
        <c:axId val="669823680"/>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69824664"/>
        <c:crosses val="autoZero"/>
        <c:auto val="1"/>
        <c:lblAlgn val="ctr"/>
        <c:lblOffset val="100"/>
        <c:noMultiLvlLbl val="0"/>
      </c:catAx>
      <c:valAx>
        <c:axId val="669824664"/>
        <c:scaling>
          <c:orientation val="minMax"/>
          <c:max val="12"/>
          <c:min val="8"/>
        </c:scaling>
        <c:delete val="0"/>
        <c:axPos val="l"/>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0">
                    <a:solidFill>
                      <a:schemeClr val="tx1">
                        <a:lumMod val="65000"/>
                        <a:lumOff val="35000"/>
                      </a:schemeClr>
                    </a:solidFill>
                  </a:rPr>
                  <a:t>Healthy life expectancy at 65 (years)</a:t>
                </a:r>
              </a:p>
            </c:rich>
          </c:tx>
          <c:layout>
            <c:manualLayout>
              <c:xMode val="edge"/>
              <c:yMode val="edge"/>
              <c:x val="8.4361664300642899E-3"/>
              <c:y val="0.27798536901826482"/>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69823680"/>
        <c:crosses val="autoZero"/>
        <c:crossBetween val="midCat"/>
      </c:valAx>
      <c:spPr>
        <a:noFill/>
        <a:ln>
          <a:noFill/>
        </a:ln>
        <a:effectLst/>
      </c:spPr>
    </c:plotArea>
    <c:legend>
      <c:legendPos val="t"/>
      <c:legendEntry>
        <c:idx val="0"/>
        <c:delete val="1"/>
      </c:legendEntry>
      <c:legendEntry>
        <c:idx val="1"/>
        <c:delete val="1"/>
      </c:legendEntry>
      <c:legendEntry>
        <c:idx val="2"/>
        <c:delete val="1"/>
      </c:legendEntry>
      <c:legendEntry>
        <c:idx val="3"/>
        <c:delete val="1"/>
      </c:legendEntry>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0">
                <a:solidFill>
                  <a:schemeClr val="tx1">
                    <a:lumMod val="65000"/>
                    <a:lumOff val="35000"/>
                  </a:schemeClr>
                </a:solidFill>
              </a:rPr>
              <a:t>Figure 3a: Yearly change in healthy life expectancy and life expectancy, 2010-2012 to 2018-2020, males</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9257059591084589E-2"/>
          <c:y val="9.4037874121933387E-2"/>
          <c:w val="0.88342601675112675"/>
          <c:h val="0.68010723816426699"/>
        </c:manualLayout>
      </c:layout>
      <c:lineChart>
        <c:grouping val="standard"/>
        <c:varyColors val="0"/>
        <c:ser>
          <c:idx val="0"/>
          <c:order val="0"/>
          <c:tx>
            <c:v>HLE</c:v>
          </c:tx>
          <c:spPr>
            <a:ln w="38100" cap="rnd">
              <a:solidFill>
                <a:srgbClr val="6466AE"/>
              </a:solidFill>
              <a:round/>
            </a:ln>
            <a:effectLst/>
          </c:spPr>
          <c:marker>
            <c:symbol val="none"/>
          </c:marker>
          <c:dLbls>
            <c:dLbl>
              <c:idx val="8"/>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3FD-4979-86B6-C4B68BF518FC}"/>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6466AE"/>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 Data'!$B$10:$B$18</c:f>
              <c:strCache>
                <c:ptCount val="9"/>
                <c:pt idx="0">
                  <c:v>2010-12</c:v>
                </c:pt>
                <c:pt idx="1">
                  <c:v>2011-13</c:v>
                </c:pt>
                <c:pt idx="2">
                  <c:v>2012-14</c:v>
                </c:pt>
                <c:pt idx="3">
                  <c:v>2013-15</c:v>
                </c:pt>
                <c:pt idx="4">
                  <c:v>2014-16</c:v>
                </c:pt>
                <c:pt idx="5">
                  <c:v>2015-17</c:v>
                </c:pt>
                <c:pt idx="6">
                  <c:v>2016-18</c:v>
                </c:pt>
                <c:pt idx="7">
                  <c:v>2017-19</c:v>
                </c:pt>
                <c:pt idx="8">
                  <c:v>2018-20</c:v>
                </c:pt>
              </c:strCache>
            </c:strRef>
          </c:cat>
          <c:val>
            <c:numRef>
              <c:f>'Figure 3 Data'!$E$10:$E$18</c:f>
              <c:numCache>
                <c:formatCode>#,##0.0</c:formatCode>
                <c:ptCount val="9"/>
                <c:pt idx="0">
                  <c:v>17.096022000000197</c:v>
                </c:pt>
                <c:pt idx="1">
                  <c:v>14.657759999999962</c:v>
                </c:pt>
                <c:pt idx="2">
                  <c:v>3.2839019999997463</c:v>
                </c:pt>
                <c:pt idx="3">
                  <c:v>5.5723500000002737</c:v>
                </c:pt>
                <c:pt idx="4">
                  <c:v>20.224890000000062</c:v>
                </c:pt>
                <c:pt idx="5">
                  <c:v>5.3431919999998616</c:v>
                </c:pt>
                <c:pt idx="6">
                  <c:v>-22.797306000000226</c:v>
                </c:pt>
                <c:pt idx="7">
                  <c:v>-10.873259999999696</c:v>
                </c:pt>
                <c:pt idx="8">
                  <c:v>-39.104064000000257</c:v>
                </c:pt>
              </c:numCache>
            </c:numRef>
          </c:val>
          <c:smooth val="0"/>
          <c:extLst>
            <c:ext xmlns:c16="http://schemas.microsoft.com/office/drawing/2014/chart" uri="{C3380CC4-5D6E-409C-BE32-E72D297353CC}">
              <c16:uniqueId val="{00000000-5B08-4FDE-B102-492A3A77A4CE}"/>
            </c:ext>
          </c:extLst>
        </c:ser>
        <c:dLbls>
          <c:showLegendKey val="0"/>
          <c:showVal val="0"/>
          <c:showCatName val="0"/>
          <c:showSerName val="0"/>
          <c:showPercent val="0"/>
          <c:showBubbleSize val="0"/>
        </c:dLbls>
        <c:marker val="1"/>
        <c:smooth val="0"/>
        <c:axId val="948464824"/>
        <c:axId val="948464168"/>
        <c:extLst>
          <c:ext xmlns:c15="http://schemas.microsoft.com/office/drawing/2012/chart" uri="{02D57815-91ED-43cb-92C2-25804820EDAC}">
            <c15:filteredLineSeries>
              <c15:ser>
                <c:idx val="1"/>
                <c:order val="1"/>
                <c:tx>
                  <c:v>females</c:v>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'Figure 3 Data'!$B$10:$B$18</c15:sqref>
                        </c15:formulaRef>
                      </c:ext>
                    </c:extLst>
                    <c:strCache>
                      <c:ptCount val="9"/>
                      <c:pt idx="0">
                        <c:v>2010-12</c:v>
                      </c:pt>
                      <c:pt idx="1">
                        <c:v>2011-13</c:v>
                      </c:pt>
                      <c:pt idx="2">
                        <c:v>2012-14</c:v>
                      </c:pt>
                      <c:pt idx="3">
                        <c:v>2013-15</c:v>
                      </c:pt>
                      <c:pt idx="4">
                        <c:v>2014-16</c:v>
                      </c:pt>
                      <c:pt idx="5">
                        <c:v>2015-17</c:v>
                      </c:pt>
                      <c:pt idx="6">
                        <c:v>2016-18</c:v>
                      </c:pt>
                      <c:pt idx="7">
                        <c:v>2017-19</c:v>
                      </c:pt>
                      <c:pt idx="8">
                        <c:v>2018-20</c:v>
                      </c:pt>
                    </c:strCache>
                  </c:strRef>
                </c:cat>
                <c:val>
                  <c:numRef>
                    <c:extLst>
                      <c:ext uri="{02D57815-91ED-43cb-92C2-25804820EDAC}">
                        <c15:formulaRef>
                          <c15:sqref>'Figure 3 Data'!$E$22:$E$30</c15:sqref>
                        </c15:formulaRef>
                      </c:ext>
                    </c:extLst>
                    <c:numCache>
                      <c:formatCode>#,##0.0</c:formatCode>
                      <c:ptCount val="9"/>
                      <c:pt idx="0">
                        <c:v>-11.299734000000056</c:v>
                      </c:pt>
                      <c:pt idx="1">
                        <c:v>20.199311999999733</c:v>
                      </c:pt>
                      <c:pt idx="2">
                        <c:v>1.596276000000026</c:v>
                      </c:pt>
                      <c:pt idx="3">
                        <c:v>-26.195003999999741</c:v>
                      </c:pt>
                      <c:pt idx="4">
                        <c:v>29.573387999999806</c:v>
                      </c:pt>
                      <c:pt idx="5">
                        <c:v>-34.945289999999879</c:v>
                      </c:pt>
                      <c:pt idx="6">
                        <c:v>-22.374485999999912</c:v>
                      </c:pt>
                      <c:pt idx="7">
                        <c:v>-13.974984000000219</c:v>
                      </c:pt>
                      <c:pt idx="8">
                        <c:v>-8.0414099999998978</c:v>
                      </c:pt>
                    </c:numCache>
                  </c:numRef>
                </c:val>
                <c:smooth val="0"/>
                <c:extLst>
                  <c:ext xmlns:c16="http://schemas.microsoft.com/office/drawing/2014/chart" uri="{C3380CC4-5D6E-409C-BE32-E72D297353CC}">
                    <c16:uniqueId val="{00000002-5B08-4FDE-B102-492A3A77A4CE}"/>
                  </c:ext>
                </c:extLst>
              </c15:ser>
            </c15:filteredLineSeries>
            <c15:filteredLineSeries>
              <c15:ser>
                <c:idx val="3"/>
                <c:order val="3"/>
                <c:tx>
                  <c:v>females LE</c:v>
                </c:tx>
                <c:spPr>
                  <a:ln w="28575"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'Figure 3 Data'!$B$10:$B$18</c15:sqref>
                        </c15:formulaRef>
                      </c:ext>
                    </c:extLst>
                    <c:strCache>
                      <c:ptCount val="9"/>
                      <c:pt idx="0">
                        <c:v>2010-12</c:v>
                      </c:pt>
                      <c:pt idx="1">
                        <c:v>2011-13</c:v>
                      </c:pt>
                      <c:pt idx="2">
                        <c:v>2012-14</c:v>
                      </c:pt>
                      <c:pt idx="3">
                        <c:v>2013-15</c:v>
                      </c:pt>
                      <c:pt idx="4">
                        <c:v>2014-16</c:v>
                      </c:pt>
                      <c:pt idx="5">
                        <c:v>2015-17</c:v>
                      </c:pt>
                      <c:pt idx="6">
                        <c:v>2016-18</c:v>
                      </c:pt>
                      <c:pt idx="7">
                        <c:v>2017-19</c:v>
                      </c:pt>
                      <c:pt idx="8">
                        <c:v>2018-20</c:v>
                      </c:pt>
                    </c:strCache>
                  </c:strRef>
                </c:cat>
                <c:val>
                  <c:numRef>
                    <c:extLst xmlns:c15="http://schemas.microsoft.com/office/drawing/2012/chart">
                      <c:ext xmlns:c15="http://schemas.microsoft.com/office/drawing/2012/chart" uri="{02D57815-91ED-43cb-92C2-25804820EDAC}">
                        <c15:formulaRef>
                          <c15:sqref>'Figure 3 Data'!$H$22:$H$30</c15:sqref>
                        </c15:formulaRef>
                      </c:ext>
                    </c:extLst>
                    <c:numCache>
                      <c:formatCode>#,##0.0</c:formatCode>
                      <c:ptCount val="9"/>
                      <c:pt idx="0">
                        <c:v>7.3695960000002945</c:v>
                      </c:pt>
                      <c:pt idx="1">
                        <c:v>8.0163540000001046</c:v>
                      </c:pt>
                      <c:pt idx="2">
                        <c:v>9.2404439999999397</c:v>
                      </c:pt>
                      <c:pt idx="3">
                        <c:v>3.1116419999995912</c:v>
                      </c:pt>
                      <c:pt idx="4">
                        <c:v>0.43378200000045414</c:v>
                      </c:pt>
                      <c:pt idx="5">
                        <c:v>-3.4023959999998965</c:v>
                      </c:pt>
                      <c:pt idx="6">
                        <c:v>0.31528799999993284</c:v>
                      </c:pt>
                      <c:pt idx="7">
                        <c:v>2.9534759999998301</c:v>
                      </c:pt>
                      <c:pt idx="8">
                        <c:v>-8.4746700000001862</c:v>
                      </c:pt>
                    </c:numCache>
                  </c:numRef>
                </c:val>
                <c:smooth val="0"/>
                <c:extLst xmlns:c15="http://schemas.microsoft.com/office/drawing/2012/chart">
                  <c:ext xmlns:c16="http://schemas.microsoft.com/office/drawing/2014/chart" uri="{C3380CC4-5D6E-409C-BE32-E72D297353CC}">
                    <c16:uniqueId val="{00000003-5B08-4FDE-B102-492A3A77A4CE}"/>
                  </c:ext>
                </c:extLst>
              </c15:ser>
            </c15:filteredLineSeries>
          </c:ext>
        </c:extLst>
      </c:lineChart>
      <c:lineChart>
        <c:grouping val="standard"/>
        <c:varyColors val="0"/>
        <c:ser>
          <c:idx val="2"/>
          <c:order val="2"/>
          <c:tx>
            <c:v>LE</c:v>
          </c:tx>
          <c:spPr>
            <a:ln w="38100" cap="rnd">
              <a:solidFill>
                <a:srgbClr val="B2B2D6"/>
              </a:solidFill>
              <a:round/>
            </a:ln>
            <a:effectLst/>
          </c:spPr>
          <c:marker>
            <c:symbol val="none"/>
          </c:marker>
          <c:dLbls>
            <c:dLbl>
              <c:idx val="8"/>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3FD-4979-86B6-C4B68BF518FC}"/>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B2B2D6"/>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 Data'!$B$10:$B$18</c:f>
              <c:strCache>
                <c:ptCount val="9"/>
                <c:pt idx="0">
                  <c:v>2010-12</c:v>
                </c:pt>
                <c:pt idx="1">
                  <c:v>2011-13</c:v>
                </c:pt>
                <c:pt idx="2">
                  <c:v>2012-14</c:v>
                </c:pt>
                <c:pt idx="3">
                  <c:v>2013-15</c:v>
                </c:pt>
                <c:pt idx="4">
                  <c:v>2014-16</c:v>
                </c:pt>
                <c:pt idx="5">
                  <c:v>2015-17</c:v>
                </c:pt>
                <c:pt idx="6">
                  <c:v>2016-18</c:v>
                </c:pt>
                <c:pt idx="7">
                  <c:v>2017-19</c:v>
                </c:pt>
                <c:pt idx="8">
                  <c:v>2018-20</c:v>
                </c:pt>
              </c:strCache>
            </c:strRef>
          </c:cat>
          <c:val>
            <c:numRef>
              <c:f>'Figure 3 Data'!$H$10:$H$18</c:f>
              <c:numCache>
                <c:formatCode>#,##0.0</c:formatCode>
                <c:ptCount val="9"/>
                <c:pt idx="0">
                  <c:v>15.890202000000224</c:v>
                </c:pt>
                <c:pt idx="1">
                  <c:v>14.374835999999917</c:v>
                </c:pt>
                <c:pt idx="2">
                  <c:v>14.440608000000024</c:v>
                </c:pt>
                <c:pt idx="3">
                  <c:v>1.8207360000000592</c:v>
                </c:pt>
                <c:pt idx="4">
                  <c:v>-1.420361999999824</c:v>
                </c:pt>
                <c:pt idx="5">
                  <c:v>-3.5751779999998465</c:v>
                </c:pt>
                <c:pt idx="6">
                  <c:v>1.9773359999993234</c:v>
                </c:pt>
                <c:pt idx="7">
                  <c:v>5.0905440000001541</c:v>
                </c:pt>
                <c:pt idx="8">
                  <c:v>-18.133236000000061</c:v>
                </c:pt>
              </c:numCache>
            </c:numRef>
          </c:val>
          <c:smooth val="0"/>
          <c:extLst>
            <c:ext xmlns:c16="http://schemas.microsoft.com/office/drawing/2014/chart" uri="{C3380CC4-5D6E-409C-BE32-E72D297353CC}">
              <c16:uniqueId val="{00000001-5B08-4FDE-B102-492A3A77A4CE}"/>
            </c:ext>
          </c:extLst>
        </c:ser>
        <c:dLbls>
          <c:showLegendKey val="0"/>
          <c:showVal val="0"/>
          <c:showCatName val="0"/>
          <c:showSerName val="0"/>
          <c:showPercent val="0"/>
          <c:showBubbleSize val="0"/>
        </c:dLbls>
        <c:marker val="1"/>
        <c:smooth val="0"/>
        <c:axId val="600998832"/>
        <c:axId val="600991288"/>
      </c:lineChart>
      <c:catAx>
        <c:axId val="948464824"/>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48464168"/>
        <c:crosses val="autoZero"/>
        <c:auto val="1"/>
        <c:lblAlgn val="ctr"/>
        <c:lblOffset val="100"/>
        <c:noMultiLvlLbl val="0"/>
      </c:catAx>
      <c:valAx>
        <c:axId val="948464168"/>
        <c:scaling>
          <c:orientation val="minMax"/>
          <c:max val="40"/>
        </c:scaling>
        <c:delete val="0"/>
        <c:axPos val="l"/>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0">
                    <a:solidFill>
                      <a:schemeClr val="tx1">
                        <a:lumMod val="65000"/>
                        <a:lumOff val="35000"/>
                      </a:schemeClr>
                    </a:solidFill>
                  </a:rPr>
                  <a:t>Change in value (weeks)</a:t>
                </a:r>
              </a:p>
            </c:rich>
          </c:tx>
          <c:layout>
            <c:manualLayout>
              <c:xMode val="edge"/>
              <c:yMode val="edge"/>
              <c:x val="1.6480016491814743E-3"/>
              <c:y val="0.34117025192606298"/>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48464824"/>
        <c:crosses val="autoZero"/>
        <c:crossBetween val="between"/>
      </c:valAx>
      <c:valAx>
        <c:axId val="600991288"/>
        <c:scaling>
          <c:orientation val="minMax"/>
          <c:max val="25"/>
          <c:min val="-25"/>
        </c:scaling>
        <c:delete val="1"/>
        <c:axPos val="r"/>
        <c:numFmt formatCode="#,##0.0" sourceLinked="1"/>
        <c:majorTickMark val="out"/>
        <c:minorTickMark val="none"/>
        <c:tickLblPos val="nextTo"/>
        <c:crossAx val="600998832"/>
        <c:crosses val="max"/>
        <c:crossBetween val="between"/>
      </c:valAx>
      <c:catAx>
        <c:axId val="600998832"/>
        <c:scaling>
          <c:orientation val="minMax"/>
        </c:scaling>
        <c:delete val="1"/>
        <c:axPos val="b"/>
        <c:numFmt formatCode="General" sourceLinked="1"/>
        <c:majorTickMark val="out"/>
        <c:minorTickMark val="none"/>
        <c:tickLblPos val="nextTo"/>
        <c:crossAx val="600991288"/>
        <c:crosses val="autoZero"/>
        <c:auto val="1"/>
        <c:lblAlgn val="ctr"/>
        <c:lblOffset val="100"/>
        <c:noMultiLvlLbl val="0"/>
      </c:cat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0">
                <a:solidFill>
                  <a:schemeClr val="tx1">
                    <a:lumMod val="65000"/>
                    <a:lumOff val="35000"/>
                  </a:schemeClr>
                </a:solidFill>
              </a:rPr>
              <a:t>Figure 3b: Yearly change in healthy life expectancy and life expectancy at birth, </a:t>
            </a:r>
            <a:r>
              <a:rPr lang="en-US" sz="1200" b="0" i="0" u="none" strike="noStrike" baseline="0">
                <a:solidFill>
                  <a:schemeClr val="tx1">
                    <a:lumMod val="65000"/>
                    <a:lumOff val="35000"/>
                  </a:schemeClr>
                </a:solidFill>
                <a:effectLst/>
              </a:rPr>
              <a:t>2010-2012 to 2018-2020</a:t>
            </a:r>
            <a:r>
              <a:rPr lang="en-US" sz="1200" b="0">
                <a:solidFill>
                  <a:schemeClr val="tx1">
                    <a:lumMod val="65000"/>
                    <a:lumOff val="35000"/>
                  </a:schemeClr>
                </a:solidFill>
              </a:rPr>
              <a:t>, females</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1728003123980412E-2"/>
          <c:y val="7.9362931509448439E-2"/>
          <c:w val="0.90113817919848949"/>
          <c:h val="0.69053371989589174"/>
        </c:manualLayout>
      </c:layout>
      <c:lineChart>
        <c:grouping val="standard"/>
        <c:varyColors val="0"/>
        <c:ser>
          <c:idx val="1"/>
          <c:order val="1"/>
          <c:tx>
            <c:v>HLE</c:v>
          </c:tx>
          <c:spPr>
            <a:ln w="38100" cap="rnd">
              <a:solidFill>
                <a:srgbClr val="6466AE"/>
              </a:solidFill>
              <a:round/>
            </a:ln>
            <a:effectLst/>
          </c:spPr>
          <c:marker>
            <c:symbol val="none"/>
          </c:marker>
          <c:dLbls>
            <c:dLbl>
              <c:idx val="8"/>
              <c:layout>
                <c:manualLayout>
                  <c:x val="8.196721311475209E-3"/>
                  <c:y val="-6.276150627615139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09D-43AA-A182-6E960D9C5E5A}"/>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6466AE"/>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0"/>
              </c:ext>
            </c:extLst>
          </c:dLbls>
          <c:cat>
            <c:strRef>
              <c:f>'Figure 3 Data'!$B$10:$B$18</c:f>
              <c:strCache>
                <c:ptCount val="9"/>
                <c:pt idx="0">
                  <c:v>2010-12</c:v>
                </c:pt>
                <c:pt idx="1">
                  <c:v>2011-13</c:v>
                </c:pt>
                <c:pt idx="2">
                  <c:v>2012-14</c:v>
                </c:pt>
                <c:pt idx="3">
                  <c:v>2013-15</c:v>
                </c:pt>
                <c:pt idx="4">
                  <c:v>2014-16</c:v>
                </c:pt>
                <c:pt idx="5">
                  <c:v>2015-17</c:v>
                </c:pt>
                <c:pt idx="6">
                  <c:v>2016-18</c:v>
                </c:pt>
                <c:pt idx="7">
                  <c:v>2017-19</c:v>
                </c:pt>
                <c:pt idx="8">
                  <c:v>2018-20</c:v>
                </c:pt>
              </c:strCache>
              <c:extLst xmlns:c15="http://schemas.microsoft.com/office/drawing/2012/chart"/>
            </c:strRef>
          </c:cat>
          <c:val>
            <c:numRef>
              <c:f>'Figure 3 Data'!$E$22:$E$30</c:f>
              <c:numCache>
                <c:formatCode>#,##0.0</c:formatCode>
                <c:ptCount val="9"/>
                <c:pt idx="0">
                  <c:v>-11.299734000000056</c:v>
                </c:pt>
                <c:pt idx="1">
                  <c:v>20.199311999999733</c:v>
                </c:pt>
                <c:pt idx="2">
                  <c:v>1.596276000000026</c:v>
                </c:pt>
                <c:pt idx="3">
                  <c:v>-26.195003999999741</c:v>
                </c:pt>
                <c:pt idx="4">
                  <c:v>29.573387999999806</c:v>
                </c:pt>
                <c:pt idx="5">
                  <c:v>-34.945289999999879</c:v>
                </c:pt>
                <c:pt idx="6">
                  <c:v>-22.374485999999912</c:v>
                </c:pt>
                <c:pt idx="7">
                  <c:v>-13.974984000000219</c:v>
                </c:pt>
                <c:pt idx="8">
                  <c:v>-8.0414099999998978</c:v>
                </c:pt>
              </c:numCache>
              <c:extLst xmlns:c15="http://schemas.microsoft.com/office/drawing/2012/chart"/>
            </c:numRef>
          </c:val>
          <c:smooth val="0"/>
          <c:extLst>
            <c:ext xmlns:c16="http://schemas.microsoft.com/office/drawing/2014/chart" uri="{C3380CC4-5D6E-409C-BE32-E72D297353CC}">
              <c16:uniqueId val="{00000002-8BC7-48B8-9B5F-DFFA4E0A359D}"/>
            </c:ext>
          </c:extLst>
        </c:ser>
        <c:dLbls>
          <c:dLblPos val="r"/>
          <c:showLegendKey val="0"/>
          <c:showVal val="1"/>
          <c:showCatName val="0"/>
          <c:showSerName val="0"/>
          <c:showPercent val="0"/>
          <c:showBubbleSize val="0"/>
        </c:dLbls>
        <c:marker val="1"/>
        <c:smooth val="0"/>
        <c:axId val="948464824"/>
        <c:axId val="948464168"/>
        <c:extLst>
          <c:ext xmlns:c15="http://schemas.microsoft.com/office/drawing/2012/chart" uri="{02D57815-91ED-43cb-92C2-25804820EDAC}">
            <c15:filteredLineSeries>
              <c15:ser>
                <c:idx val="0"/>
                <c:order val="0"/>
                <c:tx>
                  <c:v>males</c:v>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'Figure 3 Data'!$B$10:$B$18</c15:sqref>
                        </c15:formulaRef>
                      </c:ext>
                    </c:extLst>
                    <c:strCache>
                      <c:ptCount val="9"/>
                      <c:pt idx="0">
                        <c:v>2010-12</c:v>
                      </c:pt>
                      <c:pt idx="1">
                        <c:v>2011-13</c:v>
                      </c:pt>
                      <c:pt idx="2">
                        <c:v>2012-14</c:v>
                      </c:pt>
                      <c:pt idx="3">
                        <c:v>2013-15</c:v>
                      </c:pt>
                      <c:pt idx="4">
                        <c:v>2014-16</c:v>
                      </c:pt>
                      <c:pt idx="5">
                        <c:v>2015-17</c:v>
                      </c:pt>
                      <c:pt idx="6">
                        <c:v>2016-18</c:v>
                      </c:pt>
                      <c:pt idx="7">
                        <c:v>2017-19</c:v>
                      </c:pt>
                      <c:pt idx="8">
                        <c:v>2018-20</c:v>
                      </c:pt>
                    </c:strCache>
                  </c:strRef>
                </c:cat>
                <c:val>
                  <c:numRef>
                    <c:extLst>
                      <c:ext uri="{02D57815-91ED-43cb-92C2-25804820EDAC}">
                        <c15:formulaRef>
                          <c15:sqref>'Figure 3 Data'!$E$10:$E$18</c15:sqref>
                        </c15:formulaRef>
                      </c:ext>
                    </c:extLst>
                    <c:numCache>
                      <c:formatCode>#,##0.0</c:formatCode>
                      <c:ptCount val="9"/>
                      <c:pt idx="0">
                        <c:v>17.096022000000197</c:v>
                      </c:pt>
                      <c:pt idx="1">
                        <c:v>14.657759999999962</c:v>
                      </c:pt>
                      <c:pt idx="2">
                        <c:v>3.2839019999997463</c:v>
                      </c:pt>
                      <c:pt idx="3">
                        <c:v>5.5723500000002737</c:v>
                      </c:pt>
                      <c:pt idx="4">
                        <c:v>20.224890000000062</c:v>
                      </c:pt>
                      <c:pt idx="5">
                        <c:v>5.3431919999998616</c:v>
                      </c:pt>
                      <c:pt idx="6">
                        <c:v>-22.797306000000226</c:v>
                      </c:pt>
                      <c:pt idx="7">
                        <c:v>-10.873259999999696</c:v>
                      </c:pt>
                      <c:pt idx="8">
                        <c:v>-39.104064000000257</c:v>
                      </c:pt>
                    </c:numCache>
                  </c:numRef>
                </c:val>
                <c:smooth val="0"/>
                <c:extLst>
                  <c:ext xmlns:c16="http://schemas.microsoft.com/office/drawing/2014/chart" uri="{C3380CC4-5D6E-409C-BE32-E72D297353CC}">
                    <c16:uniqueId val="{00000000-8BC7-48B8-9B5F-DFFA4E0A359D}"/>
                  </c:ext>
                </c:extLst>
              </c15:ser>
            </c15:filteredLineSeries>
            <c15:filteredLineSeries>
              <c15:ser>
                <c:idx val="2"/>
                <c:order val="2"/>
                <c:tx>
                  <c:v>males LE</c:v>
                </c:tx>
                <c:spPr>
                  <a:ln w="28575"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'Figure 3 Data'!$B$10:$B$18</c15:sqref>
                        </c15:formulaRef>
                      </c:ext>
                    </c:extLst>
                    <c:strCache>
                      <c:ptCount val="9"/>
                      <c:pt idx="0">
                        <c:v>2010-12</c:v>
                      </c:pt>
                      <c:pt idx="1">
                        <c:v>2011-13</c:v>
                      </c:pt>
                      <c:pt idx="2">
                        <c:v>2012-14</c:v>
                      </c:pt>
                      <c:pt idx="3">
                        <c:v>2013-15</c:v>
                      </c:pt>
                      <c:pt idx="4">
                        <c:v>2014-16</c:v>
                      </c:pt>
                      <c:pt idx="5">
                        <c:v>2015-17</c:v>
                      </c:pt>
                      <c:pt idx="6">
                        <c:v>2016-18</c:v>
                      </c:pt>
                      <c:pt idx="7">
                        <c:v>2017-19</c:v>
                      </c:pt>
                      <c:pt idx="8">
                        <c:v>2018-20</c:v>
                      </c:pt>
                    </c:strCache>
                  </c:strRef>
                </c:cat>
                <c:val>
                  <c:numRef>
                    <c:extLst xmlns:c15="http://schemas.microsoft.com/office/drawing/2012/chart">
                      <c:ext xmlns:c15="http://schemas.microsoft.com/office/drawing/2012/chart" uri="{02D57815-91ED-43cb-92C2-25804820EDAC}">
                        <c15:formulaRef>
                          <c15:sqref>'Figure 3 Data'!$H$10:$H$18</c15:sqref>
                        </c15:formulaRef>
                      </c:ext>
                    </c:extLst>
                    <c:numCache>
                      <c:formatCode>#,##0.0</c:formatCode>
                      <c:ptCount val="9"/>
                      <c:pt idx="0">
                        <c:v>15.890202000000224</c:v>
                      </c:pt>
                      <c:pt idx="1">
                        <c:v>14.374835999999917</c:v>
                      </c:pt>
                      <c:pt idx="2">
                        <c:v>14.440608000000024</c:v>
                      </c:pt>
                      <c:pt idx="3">
                        <c:v>1.8207360000000592</c:v>
                      </c:pt>
                      <c:pt idx="4">
                        <c:v>-1.420361999999824</c:v>
                      </c:pt>
                      <c:pt idx="5">
                        <c:v>-3.5751779999998465</c:v>
                      </c:pt>
                      <c:pt idx="6">
                        <c:v>1.9773359999993234</c:v>
                      </c:pt>
                      <c:pt idx="7">
                        <c:v>5.0905440000001541</c:v>
                      </c:pt>
                      <c:pt idx="8">
                        <c:v>-18.133236000000061</c:v>
                      </c:pt>
                    </c:numCache>
                  </c:numRef>
                </c:val>
                <c:smooth val="0"/>
                <c:extLst xmlns:c15="http://schemas.microsoft.com/office/drawing/2012/chart">
                  <c:ext xmlns:c16="http://schemas.microsoft.com/office/drawing/2014/chart" uri="{C3380CC4-5D6E-409C-BE32-E72D297353CC}">
                    <c16:uniqueId val="{00000001-8BC7-48B8-9B5F-DFFA4E0A359D}"/>
                  </c:ext>
                </c:extLst>
              </c15:ser>
            </c15:filteredLineSeries>
          </c:ext>
        </c:extLst>
      </c:lineChart>
      <c:lineChart>
        <c:grouping val="standard"/>
        <c:varyColors val="0"/>
        <c:ser>
          <c:idx val="3"/>
          <c:order val="3"/>
          <c:tx>
            <c:v>LE</c:v>
          </c:tx>
          <c:spPr>
            <a:ln w="38100" cap="rnd">
              <a:solidFill>
                <a:srgbClr val="B2B2D6"/>
              </a:solidFill>
              <a:round/>
            </a:ln>
            <a:effectLst/>
          </c:spPr>
          <c:marker>
            <c:symbol val="none"/>
          </c:marker>
          <c:dLbls>
            <c:dLbl>
              <c:idx val="8"/>
              <c:layout>
                <c:manualLayout>
                  <c:x val="5.4644808743169399E-3"/>
                  <c:y val="6.276611867031264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09D-43AA-A182-6E960D9C5E5A}"/>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B2B2D6"/>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'Figure 3 Data'!$B$10:$B$18</c:f>
              <c:strCache>
                <c:ptCount val="9"/>
                <c:pt idx="0">
                  <c:v>2010-12</c:v>
                </c:pt>
                <c:pt idx="1">
                  <c:v>2011-13</c:v>
                </c:pt>
                <c:pt idx="2">
                  <c:v>2012-14</c:v>
                </c:pt>
                <c:pt idx="3">
                  <c:v>2013-15</c:v>
                </c:pt>
                <c:pt idx="4">
                  <c:v>2014-16</c:v>
                </c:pt>
                <c:pt idx="5">
                  <c:v>2015-17</c:v>
                </c:pt>
                <c:pt idx="6">
                  <c:v>2016-18</c:v>
                </c:pt>
                <c:pt idx="7">
                  <c:v>2017-19</c:v>
                </c:pt>
                <c:pt idx="8">
                  <c:v>2018-20</c:v>
                </c:pt>
              </c:strCache>
              <c:extLst xmlns:c15="http://schemas.microsoft.com/office/drawing/2012/chart"/>
            </c:strRef>
          </c:cat>
          <c:val>
            <c:numRef>
              <c:f>'Figure 3 Data'!$H$22:$H$30</c:f>
              <c:numCache>
                <c:formatCode>#,##0.0</c:formatCode>
                <c:ptCount val="9"/>
                <c:pt idx="0">
                  <c:v>7.3695960000002945</c:v>
                </c:pt>
                <c:pt idx="1">
                  <c:v>8.0163540000001046</c:v>
                </c:pt>
                <c:pt idx="2">
                  <c:v>9.2404439999999397</c:v>
                </c:pt>
                <c:pt idx="3">
                  <c:v>3.1116419999995912</c:v>
                </c:pt>
                <c:pt idx="4">
                  <c:v>0.43378200000045414</c:v>
                </c:pt>
                <c:pt idx="5">
                  <c:v>-3.4023959999998965</c:v>
                </c:pt>
                <c:pt idx="6">
                  <c:v>0.31528799999993284</c:v>
                </c:pt>
                <c:pt idx="7">
                  <c:v>2.9534759999998301</c:v>
                </c:pt>
                <c:pt idx="8">
                  <c:v>-8.4746700000001862</c:v>
                </c:pt>
              </c:numCache>
              <c:extLst xmlns:c15="http://schemas.microsoft.com/office/drawing/2012/chart"/>
            </c:numRef>
          </c:val>
          <c:smooth val="0"/>
          <c:extLst>
            <c:ext xmlns:c16="http://schemas.microsoft.com/office/drawing/2014/chart" uri="{C3380CC4-5D6E-409C-BE32-E72D297353CC}">
              <c16:uniqueId val="{00000003-8BC7-48B8-9B5F-DFFA4E0A359D}"/>
            </c:ext>
          </c:extLst>
        </c:ser>
        <c:dLbls>
          <c:showLegendKey val="0"/>
          <c:showVal val="0"/>
          <c:showCatName val="0"/>
          <c:showSerName val="0"/>
          <c:showPercent val="0"/>
          <c:showBubbleSize val="0"/>
        </c:dLbls>
        <c:marker val="1"/>
        <c:smooth val="0"/>
        <c:axId val="599490016"/>
        <c:axId val="599489688"/>
      </c:lineChart>
      <c:catAx>
        <c:axId val="948464824"/>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48464168"/>
        <c:crosses val="autoZero"/>
        <c:auto val="1"/>
        <c:lblAlgn val="ctr"/>
        <c:lblOffset val="100"/>
        <c:noMultiLvlLbl val="0"/>
      </c:catAx>
      <c:valAx>
        <c:axId val="948464168"/>
        <c:scaling>
          <c:orientation val="minMax"/>
          <c:min val="-50"/>
        </c:scaling>
        <c:delete val="0"/>
        <c:axPos val="l"/>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0">
                    <a:solidFill>
                      <a:schemeClr val="tx1">
                        <a:lumMod val="65000"/>
                        <a:lumOff val="35000"/>
                      </a:schemeClr>
                    </a:solidFill>
                  </a:rPr>
                  <a:t>Change in value (weeks)</a:t>
                </a:r>
              </a:p>
            </c:rich>
          </c:tx>
          <c:layout>
            <c:manualLayout>
              <c:xMode val="edge"/>
              <c:yMode val="edge"/>
              <c:x val="7.3213102929702688E-3"/>
              <c:y val="0.30146547680366848"/>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48464824"/>
        <c:crosses val="autoZero"/>
        <c:crossBetween val="between"/>
      </c:valAx>
      <c:valAx>
        <c:axId val="599489688"/>
        <c:scaling>
          <c:orientation val="minMax"/>
          <c:max val="40"/>
          <c:min val="-40"/>
        </c:scaling>
        <c:delete val="1"/>
        <c:axPos val="r"/>
        <c:numFmt formatCode="#,##0.0" sourceLinked="1"/>
        <c:majorTickMark val="out"/>
        <c:minorTickMark val="none"/>
        <c:tickLblPos val="nextTo"/>
        <c:crossAx val="599490016"/>
        <c:crosses val="max"/>
        <c:crossBetween val="between"/>
      </c:valAx>
      <c:catAx>
        <c:axId val="599490016"/>
        <c:scaling>
          <c:orientation val="minMax"/>
        </c:scaling>
        <c:delete val="1"/>
        <c:axPos val="b"/>
        <c:numFmt formatCode="General" sourceLinked="1"/>
        <c:majorTickMark val="out"/>
        <c:minorTickMark val="none"/>
        <c:tickLblPos val="nextTo"/>
        <c:crossAx val="599489688"/>
        <c:crosses val="autoZero"/>
        <c:auto val="1"/>
        <c:lblAlgn val="ctr"/>
        <c:lblOffset val="100"/>
        <c:noMultiLvlLbl val="0"/>
      </c:cat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0">
                <a:solidFill>
                  <a:schemeClr val="tx1">
                    <a:lumMod val="65000"/>
                    <a:lumOff val="35000"/>
                  </a:schemeClr>
                </a:solidFill>
              </a:rPr>
              <a:t>Figure 4: Healthy Life Expectancy and Life Expectancy at all ages in Scotland, 2018-2020</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3533337874096785E-2"/>
          <c:y val="7.4641224374723633E-2"/>
          <c:w val="0.85234188087360707"/>
          <c:h val="0.78143857279346363"/>
        </c:manualLayout>
      </c:layout>
      <c:lineChart>
        <c:grouping val="standard"/>
        <c:varyColors val="0"/>
        <c:ser>
          <c:idx val="0"/>
          <c:order val="0"/>
          <c:tx>
            <c:v>MALE LE</c:v>
          </c:tx>
          <c:spPr>
            <a:ln w="25400" cap="rnd">
              <a:noFill/>
              <a:prstDash val="sysDash"/>
              <a:round/>
            </a:ln>
            <a:effectLst/>
          </c:spPr>
          <c:marker>
            <c:symbol val="triangle"/>
            <c:size val="7"/>
            <c:spPr>
              <a:solidFill>
                <a:srgbClr val="B2B2D6"/>
              </a:solidFill>
              <a:ln w="15875">
                <a:solidFill>
                  <a:srgbClr val="B2B2D6"/>
                </a:solidFill>
              </a:ln>
              <a:effectLst/>
            </c:spPr>
          </c:marker>
          <c:cat>
            <c:strRef>
              <c:f>'Figure 4 Data'!$B$27:$B$46</c:f>
              <c:strCache>
                <c:ptCount val="20"/>
                <c:pt idx="0">
                  <c:v>&lt;1</c:v>
                </c:pt>
                <c:pt idx="1">
                  <c:v>1 to 4</c:v>
                </c:pt>
                <c:pt idx="2">
                  <c:v>5 to 9</c:v>
                </c:pt>
                <c:pt idx="3">
                  <c:v>10 to 14</c:v>
                </c:pt>
                <c:pt idx="4">
                  <c:v>15 to 19</c:v>
                </c:pt>
                <c:pt idx="5">
                  <c:v>20 to 24</c:v>
                </c:pt>
                <c:pt idx="6">
                  <c:v>25 to 29</c:v>
                </c:pt>
                <c:pt idx="7">
                  <c:v>30 to 34</c:v>
                </c:pt>
                <c:pt idx="8">
                  <c:v>35 to 39</c:v>
                </c:pt>
                <c:pt idx="9">
                  <c:v>40 to 44</c:v>
                </c:pt>
                <c:pt idx="10">
                  <c:v>45 to 49</c:v>
                </c:pt>
                <c:pt idx="11">
                  <c:v>50 to 54</c:v>
                </c:pt>
                <c:pt idx="12">
                  <c:v>55 to 59</c:v>
                </c:pt>
                <c:pt idx="13">
                  <c:v>60 to 64</c:v>
                </c:pt>
                <c:pt idx="14">
                  <c:v>65 to 69</c:v>
                </c:pt>
                <c:pt idx="15">
                  <c:v>70 to 74</c:v>
                </c:pt>
                <c:pt idx="16">
                  <c:v>75 to 79</c:v>
                </c:pt>
                <c:pt idx="17">
                  <c:v>80 to 84</c:v>
                </c:pt>
                <c:pt idx="18">
                  <c:v>85 to 89</c:v>
                </c:pt>
                <c:pt idx="19">
                  <c:v>90+</c:v>
                </c:pt>
              </c:strCache>
            </c:strRef>
          </c:cat>
          <c:val>
            <c:numRef>
              <c:f>'Figure 4 Data'!$C$6:$C$25</c:f>
              <c:numCache>
                <c:formatCode>0.0</c:formatCode>
                <c:ptCount val="20"/>
                <c:pt idx="0">
                  <c:v>76.808679999999995</c:v>
                </c:pt>
                <c:pt idx="1">
                  <c:v>76.069649999999996</c:v>
                </c:pt>
                <c:pt idx="2">
                  <c:v>72.107939999999999</c:v>
                </c:pt>
                <c:pt idx="3">
                  <c:v>67.128370000000004</c:v>
                </c:pt>
                <c:pt idx="4">
                  <c:v>62.166469999999997</c:v>
                </c:pt>
                <c:pt idx="5">
                  <c:v>57.31935</c:v>
                </c:pt>
                <c:pt idx="6">
                  <c:v>52.530529999999999</c:v>
                </c:pt>
                <c:pt idx="7">
                  <c:v>47.791080000000001</c:v>
                </c:pt>
                <c:pt idx="8">
                  <c:v>43.112699999999997</c:v>
                </c:pt>
                <c:pt idx="9">
                  <c:v>38.544699999999999</c:v>
                </c:pt>
                <c:pt idx="10">
                  <c:v>34.120150000000002</c:v>
                </c:pt>
                <c:pt idx="11">
                  <c:v>29.795539999999999</c:v>
                </c:pt>
                <c:pt idx="12">
                  <c:v>25.539339999999999</c:v>
                </c:pt>
                <c:pt idx="13">
                  <c:v>21.40889</c:v>
                </c:pt>
                <c:pt idx="14">
                  <c:v>17.52891</c:v>
                </c:pt>
                <c:pt idx="15">
                  <c:v>13.9422</c:v>
                </c:pt>
                <c:pt idx="16">
                  <c:v>10.64236</c:v>
                </c:pt>
                <c:pt idx="17">
                  <c:v>7.9152199999999997</c:v>
                </c:pt>
                <c:pt idx="18">
                  <c:v>5.7019200000000003</c:v>
                </c:pt>
                <c:pt idx="19">
                  <c:v>4.0766200000000001</c:v>
                </c:pt>
              </c:numCache>
            </c:numRef>
          </c:val>
          <c:smooth val="0"/>
          <c:extLst>
            <c:ext xmlns:c16="http://schemas.microsoft.com/office/drawing/2014/chart" uri="{C3380CC4-5D6E-409C-BE32-E72D297353CC}">
              <c16:uniqueId val="{00000000-606C-4AD5-A8EB-43550EE6B5F1}"/>
            </c:ext>
          </c:extLst>
        </c:ser>
        <c:ser>
          <c:idx val="2"/>
          <c:order val="2"/>
          <c:tx>
            <c:v>FEMALE LE</c:v>
          </c:tx>
          <c:spPr>
            <a:ln w="25400" cap="rnd">
              <a:noFill/>
              <a:prstDash val="sysDash"/>
              <a:round/>
            </a:ln>
            <a:effectLst/>
          </c:spPr>
          <c:marker>
            <c:symbol val="triangle"/>
            <c:size val="7"/>
            <c:spPr>
              <a:solidFill>
                <a:srgbClr val="6466AE"/>
              </a:solidFill>
              <a:ln w="15875">
                <a:solidFill>
                  <a:srgbClr val="6466AE"/>
                </a:solidFill>
              </a:ln>
              <a:effectLst/>
            </c:spPr>
          </c:marker>
          <c:cat>
            <c:strRef>
              <c:f>'Figure 4 Data'!$B$27:$B$46</c:f>
              <c:strCache>
                <c:ptCount val="20"/>
                <c:pt idx="0">
                  <c:v>&lt;1</c:v>
                </c:pt>
                <c:pt idx="1">
                  <c:v>1 to 4</c:v>
                </c:pt>
                <c:pt idx="2">
                  <c:v>5 to 9</c:v>
                </c:pt>
                <c:pt idx="3">
                  <c:v>10 to 14</c:v>
                </c:pt>
                <c:pt idx="4">
                  <c:v>15 to 19</c:v>
                </c:pt>
                <c:pt idx="5">
                  <c:v>20 to 24</c:v>
                </c:pt>
                <c:pt idx="6">
                  <c:v>25 to 29</c:v>
                </c:pt>
                <c:pt idx="7">
                  <c:v>30 to 34</c:v>
                </c:pt>
                <c:pt idx="8">
                  <c:v>35 to 39</c:v>
                </c:pt>
                <c:pt idx="9">
                  <c:v>40 to 44</c:v>
                </c:pt>
                <c:pt idx="10">
                  <c:v>45 to 49</c:v>
                </c:pt>
                <c:pt idx="11">
                  <c:v>50 to 54</c:v>
                </c:pt>
                <c:pt idx="12">
                  <c:v>55 to 59</c:v>
                </c:pt>
                <c:pt idx="13">
                  <c:v>60 to 64</c:v>
                </c:pt>
                <c:pt idx="14">
                  <c:v>65 to 69</c:v>
                </c:pt>
                <c:pt idx="15">
                  <c:v>70 to 74</c:v>
                </c:pt>
                <c:pt idx="16">
                  <c:v>75 to 79</c:v>
                </c:pt>
                <c:pt idx="17">
                  <c:v>80 to 84</c:v>
                </c:pt>
                <c:pt idx="18">
                  <c:v>85 to 89</c:v>
                </c:pt>
                <c:pt idx="19">
                  <c:v>90+</c:v>
                </c:pt>
              </c:strCache>
            </c:strRef>
          </c:cat>
          <c:val>
            <c:numRef>
              <c:f>'Figure 4 Data'!$C$27:$C$46</c:f>
              <c:numCache>
                <c:formatCode>0.0</c:formatCode>
                <c:ptCount val="20"/>
                <c:pt idx="0">
                  <c:v>80.976039999999998</c:v>
                </c:pt>
                <c:pt idx="1">
                  <c:v>80.205150000000003</c:v>
                </c:pt>
                <c:pt idx="2">
                  <c:v>76.249139999999997</c:v>
                </c:pt>
                <c:pt idx="3">
                  <c:v>71.276070000000004</c:v>
                </c:pt>
                <c:pt idx="4">
                  <c:v>66.306399999999996</c:v>
                </c:pt>
                <c:pt idx="5">
                  <c:v>61.374879999999997</c:v>
                </c:pt>
                <c:pt idx="6">
                  <c:v>56.471330000000002</c:v>
                </c:pt>
                <c:pt idx="7">
                  <c:v>51.579189999999997</c:v>
                </c:pt>
                <c:pt idx="8">
                  <c:v>46.740250000000003</c:v>
                </c:pt>
                <c:pt idx="9">
                  <c:v>41.996789999999997</c:v>
                </c:pt>
                <c:pt idx="10">
                  <c:v>37.338450000000002</c:v>
                </c:pt>
                <c:pt idx="11">
                  <c:v>32.754260000000002</c:v>
                </c:pt>
                <c:pt idx="12">
                  <c:v>28.262789999999999</c:v>
                </c:pt>
                <c:pt idx="13">
                  <c:v>23.898530000000001</c:v>
                </c:pt>
                <c:pt idx="14">
                  <c:v>19.7439</c:v>
                </c:pt>
                <c:pt idx="15">
                  <c:v>15.83306</c:v>
                </c:pt>
                <c:pt idx="16">
                  <c:v>12.20026</c:v>
                </c:pt>
                <c:pt idx="17">
                  <c:v>9.0289800000000007</c:v>
                </c:pt>
                <c:pt idx="18">
                  <c:v>6.3881800000000002</c:v>
                </c:pt>
                <c:pt idx="19">
                  <c:v>4.3520700000000003</c:v>
                </c:pt>
              </c:numCache>
            </c:numRef>
          </c:val>
          <c:smooth val="0"/>
          <c:extLst>
            <c:ext xmlns:c16="http://schemas.microsoft.com/office/drawing/2014/chart" uri="{C3380CC4-5D6E-409C-BE32-E72D297353CC}">
              <c16:uniqueId val="{00000002-606C-4AD5-A8EB-43550EE6B5F1}"/>
            </c:ext>
          </c:extLst>
        </c:ser>
        <c:dLbls>
          <c:showLegendKey val="0"/>
          <c:showVal val="0"/>
          <c:showCatName val="0"/>
          <c:showSerName val="0"/>
          <c:showPercent val="0"/>
          <c:showBubbleSize val="0"/>
        </c:dLbls>
        <c:marker val="1"/>
        <c:smooth val="0"/>
        <c:axId val="671287824"/>
        <c:axId val="671283560"/>
        <c:extLst>
          <c:ext xmlns:c15="http://schemas.microsoft.com/office/drawing/2012/chart" uri="{02D57815-91ED-43cb-92C2-25804820EDAC}">
            <c15:filteredLineSeries>
              <c15:ser>
                <c:idx val="1"/>
                <c:order val="1"/>
                <c:tx>
                  <c:v>MALE</c:v>
                </c:tx>
                <c:spPr>
                  <a:ln w="25400" cap="rnd">
                    <a:solidFill>
                      <a:srgbClr val="6466AE"/>
                    </a:solidFill>
                    <a:round/>
                  </a:ln>
                  <a:effectLst/>
                </c:spPr>
                <c:marker>
                  <c:symbol val="none"/>
                </c:marker>
                <c:cat>
                  <c:strRef>
                    <c:extLst>
                      <c:ext uri="{02D57815-91ED-43cb-92C2-25804820EDAC}">
                        <c15:formulaRef>
                          <c15:sqref>'Figure 4 Data'!$B$27:$B$46</c15:sqref>
                        </c15:formulaRef>
                      </c:ext>
                    </c:extLst>
                    <c:strCache>
                      <c:ptCount val="20"/>
                      <c:pt idx="0">
                        <c:v>&lt;1</c:v>
                      </c:pt>
                      <c:pt idx="1">
                        <c:v>1 to 4</c:v>
                      </c:pt>
                      <c:pt idx="2">
                        <c:v>5 to 9</c:v>
                      </c:pt>
                      <c:pt idx="3">
                        <c:v>10 to 14</c:v>
                      </c:pt>
                      <c:pt idx="4">
                        <c:v>15 to 19</c:v>
                      </c:pt>
                      <c:pt idx="5">
                        <c:v>20 to 24</c:v>
                      </c:pt>
                      <c:pt idx="6">
                        <c:v>25 to 29</c:v>
                      </c:pt>
                      <c:pt idx="7">
                        <c:v>30 to 34</c:v>
                      </c:pt>
                      <c:pt idx="8">
                        <c:v>35 to 39</c:v>
                      </c:pt>
                      <c:pt idx="9">
                        <c:v>40 to 44</c:v>
                      </c:pt>
                      <c:pt idx="10">
                        <c:v>45 to 49</c:v>
                      </c:pt>
                      <c:pt idx="11">
                        <c:v>50 to 54</c:v>
                      </c:pt>
                      <c:pt idx="12">
                        <c:v>55 to 59</c:v>
                      </c:pt>
                      <c:pt idx="13">
                        <c:v>60 to 64</c:v>
                      </c:pt>
                      <c:pt idx="14">
                        <c:v>65 to 69</c:v>
                      </c:pt>
                      <c:pt idx="15">
                        <c:v>70 to 74</c:v>
                      </c:pt>
                      <c:pt idx="16">
                        <c:v>75 to 79</c:v>
                      </c:pt>
                      <c:pt idx="17">
                        <c:v>80 to 84</c:v>
                      </c:pt>
                      <c:pt idx="18">
                        <c:v>85 to 89</c:v>
                      </c:pt>
                      <c:pt idx="19">
                        <c:v>90+</c:v>
                      </c:pt>
                    </c:strCache>
                  </c:strRef>
                </c:cat>
                <c:val>
                  <c:numRef>
                    <c:extLst>
                      <c:ext uri="{02D57815-91ED-43cb-92C2-25804820EDAC}">
                        <c15:formulaRef>
                          <c15:sqref>'Figure 4 Data'!$F$6:$F$25</c15:sqref>
                        </c15:formulaRef>
                      </c:ext>
                    </c:extLst>
                    <c:numCache>
                      <c:formatCode>0.0</c:formatCode>
                      <c:ptCount val="20"/>
                      <c:pt idx="0">
                        <c:v>60.926209999999998</c:v>
                      </c:pt>
                      <c:pt idx="1">
                        <c:v>60.201450000000001</c:v>
                      </c:pt>
                      <c:pt idx="2">
                        <c:v>56.505209999999998</c:v>
                      </c:pt>
                      <c:pt idx="3">
                        <c:v>51.868169999999999</c:v>
                      </c:pt>
                      <c:pt idx="4">
                        <c:v>47.264389999999999</c:v>
                      </c:pt>
                      <c:pt idx="5">
                        <c:v>42.786079999999998</c:v>
                      </c:pt>
                      <c:pt idx="6">
                        <c:v>38.407620000000001</c:v>
                      </c:pt>
                      <c:pt idx="7">
                        <c:v>34.138069999999999</c:v>
                      </c:pt>
                      <c:pt idx="8">
                        <c:v>30.002199999999998</c:v>
                      </c:pt>
                      <c:pt idx="9">
                        <c:v>26.051459999999999</c:v>
                      </c:pt>
                      <c:pt idx="10">
                        <c:v>22.315329999999999</c:v>
                      </c:pt>
                      <c:pt idx="11">
                        <c:v>18.77478</c:v>
                      </c:pt>
                      <c:pt idx="12">
                        <c:v>15.433680000000001</c:v>
                      </c:pt>
                      <c:pt idx="13">
                        <c:v>12.34327</c:v>
                      </c:pt>
                      <c:pt idx="14">
                        <c:v>9.5887499999999992</c:v>
                      </c:pt>
                      <c:pt idx="15">
                        <c:v>7.1672500000000001</c:v>
                      </c:pt>
                      <c:pt idx="16">
                        <c:v>5.0806100000000001</c:v>
                      </c:pt>
                      <c:pt idx="17">
                        <c:v>3.4585300000000001</c:v>
                      </c:pt>
                      <c:pt idx="18">
                        <c:v>2.23814</c:v>
                      </c:pt>
                      <c:pt idx="19">
                        <c:v>1.40161</c:v>
                      </c:pt>
                    </c:numCache>
                  </c:numRef>
                </c:val>
                <c:smooth val="0"/>
                <c:extLst>
                  <c:ext xmlns:c16="http://schemas.microsoft.com/office/drawing/2014/chart" uri="{C3380CC4-5D6E-409C-BE32-E72D297353CC}">
                    <c16:uniqueId val="{00000001-606C-4AD5-A8EB-43550EE6B5F1}"/>
                  </c:ext>
                </c:extLst>
              </c15:ser>
            </c15:filteredLineSeries>
            <c15:filteredLineSeries>
              <c15:ser>
                <c:idx val="3"/>
                <c:order val="3"/>
                <c:tx>
                  <c:v>FEMALE</c:v>
                </c:tx>
                <c:spPr>
                  <a:ln w="25400" cap="rnd">
                    <a:solidFill>
                      <a:srgbClr val="B2B2D6"/>
                    </a:solidFill>
                    <a:round/>
                  </a:ln>
                  <a:effectLst/>
                </c:spPr>
                <c:marker>
                  <c:symbol val="none"/>
                </c:marker>
                <c:cat>
                  <c:strRef>
                    <c:extLst xmlns:c15="http://schemas.microsoft.com/office/drawing/2012/chart">
                      <c:ext xmlns:c15="http://schemas.microsoft.com/office/drawing/2012/chart" uri="{02D57815-91ED-43cb-92C2-25804820EDAC}">
                        <c15:formulaRef>
                          <c15:sqref>'Figure 4 Data'!$B$27:$B$46</c15:sqref>
                        </c15:formulaRef>
                      </c:ext>
                    </c:extLst>
                    <c:strCache>
                      <c:ptCount val="20"/>
                      <c:pt idx="0">
                        <c:v>&lt;1</c:v>
                      </c:pt>
                      <c:pt idx="1">
                        <c:v>1 to 4</c:v>
                      </c:pt>
                      <c:pt idx="2">
                        <c:v>5 to 9</c:v>
                      </c:pt>
                      <c:pt idx="3">
                        <c:v>10 to 14</c:v>
                      </c:pt>
                      <c:pt idx="4">
                        <c:v>15 to 19</c:v>
                      </c:pt>
                      <c:pt idx="5">
                        <c:v>20 to 24</c:v>
                      </c:pt>
                      <c:pt idx="6">
                        <c:v>25 to 29</c:v>
                      </c:pt>
                      <c:pt idx="7">
                        <c:v>30 to 34</c:v>
                      </c:pt>
                      <c:pt idx="8">
                        <c:v>35 to 39</c:v>
                      </c:pt>
                      <c:pt idx="9">
                        <c:v>40 to 44</c:v>
                      </c:pt>
                      <c:pt idx="10">
                        <c:v>45 to 49</c:v>
                      </c:pt>
                      <c:pt idx="11">
                        <c:v>50 to 54</c:v>
                      </c:pt>
                      <c:pt idx="12">
                        <c:v>55 to 59</c:v>
                      </c:pt>
                      <c:pt idx="13">
                        <c:v>60 to 64</c:v>
                      </c:pt>
                      <c:pt idx="14">
                        <c:v>65 to 69</c:v>
                      </c:pt>
                      <c:pt idx="15">
                        <c:v>70 to 74</c:v>
                      </c:pt>
                      <c:pt idx="16">
                        <c:v>75 to 79</c:v>
                      </c:pt>
                      <c:pt idx="17">
                        <c:v>80 to 84</c:v>
                      </c:pt>
                      <c:pt idx="18">
                        <c:v>85 to 89</c:v>
                      </c:pt>
                      <c:pt idx="19">
                        <c:v>90+</c:v>
                      </c:pt>
                    </c:strCache>
                  </c:strRef>
                </c:cat>
                <c:val>
                  <c:numRef>
                    <c:extLst xmlns:c15="http://schemas.microsoft.com/office/drawing/2012/chart">
                      <c:ext xmlns:c15="http://schemas.microsoft.com/office/drawing/2012/chart" uri="{02D57815-91ED-43cb-92C2-25804820EDAC}">
                        <c15:formulaRef>
                          <c15:sqref>'Figure 4 Data'!$F$27:$F$46</c15:sqref>
                        </c15:formulaRef>
                      </c:ext>
                    </c:extLst>
                    <c:numCache>
                      <c:formatCode>0.0</c:formatCode>
                      <c:ptCount val="20"/>
                      <c:pt idx="0">
                        <c:v>61.785640000000001</c:v>
                      </c:pt>
                      <c:pt idx="1">
                        <c:v>61.058909999999997</c:v>
                      </c:pt>
                      <c:pt idx="2">
                        <c:v>57.490859999999998</c:v>
                      </c:pt>
                      <c:pt idx="3">
                        <c:v>53.014919999999996</c:v>
                      </c:pt>
                      <c:pt idx="4">
                        <c:v>48.55903</c:v>
                      </c:pt>
                      <c:pt idx="5">
                        <c:v>44.195500000000003</c:v>
                      </c:pt>
                      <c:pt idx="6">
                        <c:v>39.918309999999998</c:v>
                      </c:pt>
                      <c:pt idx="7">
                        <c:v>35.710509999999999</c:v>
                      </c:pt>
                      <c:pt idx="8">
                        <c:v>31.610420000000001</c:v>
                      </c:pt>
                      <c:pt idx="9">
                        <c:v>27.67418</c:v>
                      </c:pt>
                      <c:pt idx="10">
                        <c:v>23.903189999999999</c:v>
                      </c:pt>
                      <c:pt idx="11">
                        <c:v>20.298030000000001</c:v>
                      </c:pt>
                      <c:pt idx="12">
                        <c:v>16.899809999999999</c:v>
                      </c:pt>
                      <c:pt idx="13">
                        <c:v>13.7303</c:v>
                      </c:pt>
                      <c:pt idx="14">
                        <c:v>10.77821</c:v>
                      </c:pt>
                      <c:pt idx="15">
                        <c:v>8.1180699999999995</c:v>
                      </c:pt>
                      <c:pt idx="16">
                        <c:v>5.8133800000000004</c:v>
                      </c:pt>
                      <c:pt idx="17">
                        <c:v>3.9733399999999999</c:v>
                      </c:pt>
                      <c:pt idx="18">
                        <c:v>2.6014900000000001</c:v>
                      </c:pt>
                      <c:pt idx="19">
                        <c:v>1.6685000000000001</c:v>
                      </c:pt>
                    </c:numCache>
                  </c:numRef>
                </c:val>
                <c:smooth val="0"/>
                <c:extLst xmlns:c15="http://schemas.microsoft.com/office/drawing/2012/chart">
                  <c:ext xmlns:c16="http://schemas.microsoft.com/office/drawing/2014/chart" uri="{C3380CC4-5D6E-409C-BE32-E72D297353CC}">
                    <c16:uniqueId val="{00000003-606C-4AD5-A8EB-43550EE6B5F1}"/>
                  </c:ext>
                </c:extLst>
              </c15:ser>
            </c15:filteredLineSeries>
          </c:ext>
        </c:extLst>
      </c:lineChart>
      <c:lineChart>
        <c:grouping val="standard"/>
        <c:varyColors val="0"/>
        <c:ser>
          <c:idx val="4"/>
          <c:order val="4"/>
          <c:tx>
            <c:v>male life in good health</c:v>
          </c:tx>
          <c:spPr>
            <a:ln w="38100" cap="rnd">
              <a:solidFill>
                <a:srgbClr val="B2B2D6"/>
              </a:solidFill>
              <a:prstDash val="sysDot"/>
              <a:round/>
            </a:ln>
            <a:effectLst/>
          </c:spPr>
          <c:marker>
            <c:symbol val="none"/>
          </c:marker>
          <c:cat>
            <c:strRef>
              <c:f>'Figure 4 Data'!$B$27:$B$46</c:f>
              <c:strCache>
                <c:ptCount val="20"/>
                <c:pt idx="0">
                  <c:v>&lt;1</c:v>
                </c:pt>
                <c:pt idx="1">
                  <c:v>1 to 4</c:v>
                </c:pt>
                <c:pt idx="2">
                  <c:v>5 to 9</c:v>
                </c:pt>
                <c:pt idx="3">
                  <c:v>10 to 14</c:v>
                </c:pt>
                <c:pt idx="4">
                  <c:v>15 to 19</c:v>
                </c:pt>
                <c:pt idx="5">
                  <c:v>20 to 24</c:v>
                </c:pt>
                <c:pt idx="6">
                  <c:v>25 to 29</c:v>
                </c:pt>
                <c:pt idx="7">
                  <c:v>30 to 34</c:v>
                </c:pt>
                <c:pt idx="8">
                  <c:v>35 to 39</c:v>
                </c:pt>
                <c:pt idx="9">
                  <c:v>40 to 44</c:v>
                </c:pt>
                <c:pt idx="10">
                  <c:v>45 to 49</c:v>
                </c:pt>
                <c:pt idx="11">
                  <c:v>50 to 54</c:v>
                </c:pt>
                <c:pt idx="12">
                  <c:v>55 to 59</c:v>
                </c:pt>
                <c:pt idx="13">
                  <c:v>60 to 64</c:v>
                </c:pt>
                <c:pt idx="14">
                  <c:v>65 to 69</c:v>
                </c:pt>
                <c:pt idx="15">
                  <c:v>70 to 74</c:v>
                </c:pt>
                <c:pt idx="16">
                  <c:v>75 to 79</c:v>
                </c:pt>
                <c:pt idx="17">
                  <c:v>80 to 84</c:v>
                </c:pt>
                <c:pt idx="18">
                  <c:v>85 to 89</c:v>
                </c:pt>
                <c:pt idx="19">
                  <c:v>90+</c:v>
                </c:pt>
              </c:strCache>
            </c:strRef>
          </c:cat>
          <c:val>
            <c:numRef>
              <c:f>'Figure 4 Data'!$I$6:$I$25</c:f>
              <c:numCache>
                <c:formatCode>0.0</c:formatCode>
                <c:ptCount val="20"/>
                <c:pt idx="0">
                  <c:v>79.322040000000001</c:v>
                </c:pt>
                <c:pt idx="1">
                  <c:v>79.13991</c:v>
                </c:pt>
                <c:pt idx="2">
                  <c:v>78.361980000000003</c:v>
                </c:pt>
                <c:pt idx="3">
                  <c:v>77.267139999999998</c:v>
                </c:pt>
                <c:pt idx="4">
                  <c:v>76.028750000000002</c:v>
                </c:pt>
                <c:pt idx="5">
                  <c:v>74.645089999999996</c:v>
                </c:pt>
                <c:pt idx="6">
                  <c:v>73.114850000000004</c:v>
                </c:pt>
                <c:pt idx="7">
                  <c:v>71.431889999999996</c:v>
                </c:pt>
                <c:pt idx="8">
                  <c:v>69.590170000000001</c:v>
                </c:pt>
                <c:pt idx="9">
                  <c:v>67.58766</c:v>
                </c:pt>
                <c:pt idx="10">
                  <c:v>65.402199999999993</c:v>
                </c:pt>
                <c:pt idx="11">
                  <c:v>63.012050000000002</c:v>
                </c:pt>
                <c:pt idx="12">
                  <c:v>60.431010000000001</c:v>
                </c:pt>
                <c:pt idx="13">
                  <c:v>57.654879999999999</c:v>
                </c:pt>
                <c:pt idx="14">
                  <c:v>54.702489999999997</c:v>
                </c:pt>
                <c:pt idx="15">
                  <c:v>51.406880000000001</c:v>
                </c:pt>
                <c:pt idx="16">
                  <c:v>47.739510000000003</c:v>
                </c:pt>
                <c:pt idx="17">
                  <c:v>43.694679999999998</c:v>
                </c:pt>
                <c:pt idx="18">
                  <c:v>39.252389999999998</c:v>
                </c:pt>
                <c:pt idx="19">
                  <c:v>34.38167</c:v>
                </c:pt>
              </c:numCache>
            </c:numRef>
          </c:val>
          <c:smooth val="0"/>
          <c:extLst>
            <c:ext xmlns:c16="http://schemas.microsoft.com/office/drawing/2014/chart" uri="{C3380CC4-5D6E-409C-BE32-E72D297353CC}">
              <c16:uniqueId val="{00000004-606C-4AD5-A8EB-43550EE6B5F1}"/>
            </c:ext>
          </c:extLst>
        </c:ser>
        <c:ser>
          <c:idx val="5"/>
          <c:order val="5"/>
          <c:tx>
            <c:v>female life in good health</c:v>
          </c:tx>
          <c:spPr>
            <a:ln w="38100" cap="rnd">
              <a:solidFill>
                <a:srgbClr val="6466AE"/>
              </a:solidFill>
              <a:prstDash val="sysDot"/>
              <a:round/>
            </a:ln>
            <a:effectLst/>
          </c:spPr>
          <c:marker>
            <c:symbol val="none"/>
          </c:marker>
          <c:cat>
            <c:strRef>
              <c:f>'Figure 4 Data'!$B$27:$B$46</c:f>
              <c:strCache>
                <c:ptCount val="20"/>
                <c:pt idx="0">
                  <c:v>&lt;1</c:v>
                </c:pt>
                <c:pt idx="1">
                  <c:v>1 to 4</c:v>
                </c:pt>
                <c:pt idx="2">
                  <c:v>5 to 9</c:v>
                </c:pt>
                <c:pt idx="3">
                  <c:v>10 to 14</c:v>
                </c:pt>
                <c:pt idx="4">
                  <c:v>15 to 19</c:v>
                </c:pt>
                <c:pt idx="5">
                  <c:v>20 to 24</c:v>
                </c:pt>
                <c:pt idx="6">
                  <c:v>25 to 29</c:v>
                </c:pt>
                <c:pt idx="7">
                  <c:v>30 to 34</c:v>
                </c:pt>
                <c:pt idx="8">
                  <c:v>35 to 39</c:v>
                </c:pt>
                <c:pt idx="9">
                  <c:v>40 to 44</c:v>
                </c:pt>
                <c:pt idx="10">
                  <c:v>45 to 49</c:v>
                </c:pt>
                <c:pt idx="11">
                  <c:v>50 to 54</c:v>
                </c:pt>
                <c:pt idx="12">
                  <c:v>55 to 59</c:v>
                </c:pt>
                <c:pt idx="13">
                  <c:v>60 to 64</c:v>
                </c:pt>
                <c:pt idx="14">
                  <c:v>65 to 69</c:v>
                </c:pt>
                <c:pt idx="15">
                  <c:v>70 to 74</c:v>
                </c:pt>
                <c:pt idx="16">
                  <c:v>75 to 79</c:v>
                </c:pt>
                <c:pt idx="17">
                  <c:v>80 to 84</c:v>
                </c:pt>
                <c:pt idx="18">
                  <c:v>85 to 89</c:v>
                </c:pt>
                <c:pt idx="19">
                  <c:v>90+</c:v>
                </c:pt>
              </c:strCache>
            </c:strRef>
          </c:cat>
          <c:val>
            <c:numRef>
              <c:f>'Figure 4 Data'!$I$27:$I$46</c:f>
              <c:numCache>
                <c:formatCode>0.0</c:formatCode>
                <c:ptCount val="20"/>
                <c:pt idx="0">
                  <c:v>76.301140000000004</c:v>
                </c:pt>
                <c:pt idx="1">
                  <c:v>76.128420000000006</c:v>
                </c:pt>
                <c:pt idx="2">
                  <c:v>75.398700000000005</c:v>
                </c:pt>
                <c:pt idx="3">
                  <c:v>74.379689999999997</c:v>
                </c:pt>
                <c:pt idx="4">
                  <c:v>73.234300000000005</c:v>
                </c:pt>
                <c:pt idx="5">
                  <c:v>72.009100000000004</c:v>
                </c:pt>
                <c:pt idx="6">
                  <c:v>70.687749999999994</c:v>
                </c:pt>
                <c:pt idx="7">
                  <c:v>69.234340000000003</c:v>
                </c:pt>
                <c:pt idx="8">
                  <c:v>67.629980000000003</c:v>
                </c:pt>
                <c:pt idx="9">
                  <c:v>65.895939999999996</c:v>
                </c:pt>
                <c:pt idx="10">
                  <c:v>64.017629999999997</c:v>
                </c:pt>
                <c:pt idx="11">
                  <c:v>61.970660000000002</c:v>
                </c:pt>
                <c:pt idx="12">
                  <c:v>59.795259999999999</c:v>
                </c:pt>
                <c:pt idx="13">
                  <c:v>57.452489999999997</c:v>
                </c:pt>
                <c:pt idx="14">
                  <c:v>54.59008</c:v>
                </c:pt>
                <c:pt idx="15">
                  <c:v>51.272910000000003</c:v>
                </c:pt>
                <c:pt idx="16">
                  <c:v>47.649639999999998</c:v>
                </c:pt>
                <c:pt idx="17">
                  <c:v>44.006520000000002</c:v>
                </c:pt>
                <c:pt idx="18">
                  <c:v>40.723489999999998</c:v>
                </c:pt>
                <c:pt idx="19">
                  <c:v>38.338079999999998</c:v>
                </c:pt>
              </c:numCache>
            </c:numRef>
          </c:val>
          <c:smooth val="0"/>
          <c:extLst>
            <c:ext xmlns:c16="http://schemas.microsoft.com/office/drawing/2014/chart" uri="{C3380CC4-5D6E-409C-BE32-E72D297353CC}">
              <c16:uniqueId val="{00000005-606C-4AD5-A8EB-43550EE6B5F1}"/>
            </c:ext>
          </c:extLst>
        </c:ser>
        <c:ser>
          <c:idx val="6"/>
          <c:order val="6"/>
          <c:tx>
            <c:v>males</c:v>
          </c:tx>
          <c:spPr>
            <a:ln w="28575" cap="rnd">
              <a:noFill/>
              <a:round/>
            </a:ln>
            <a:effectLst/>
          </c:spPr>
          <c:marker>
            <c:symbol val="circle"/>
            <c:size val="5"/>
            <c:spPr>
              <a:solidFill>
                <a:srgbClr val="B2B2D6"/>
              </a:solidFill>
              <a:ln w="9525">
                <a:solidFill>
                  <a:srgbClr val="B2B2D6"/>
                </a:solidFill>
              </a:ln>
              <a:effectLst/>
            </c:spPr>
          </c:marker>
          <c:val>
            <c:numRef>
              <c:f>'Figure 4 Data'!$F$6:$F$25</c:f>
              <c:numCache>
                <c:formatCode>0.0</c:formatCode>
                <c:ptCount val="20"/>
                <c:pt idx="0">
                  <c:v>60.926209999999998</c:v>
                </c:pt>
                <c:pt idx="1">
                  <c:v>60.201450000000001</c:v>
                </c:pt>
                <c:pt idx="2">
                  <c:v>56.505209999999998</c:v>
                </c:pt>
                <c:pt idx="3">
                  <c:v>51.868169999999999</c:v>
                </c:pt>
                <c:pt idx="4">
                  <c:v>47.264389999999999</c:v>
                </c:pt>
                <c:pt idx="5">
                  <c:v>42.786079999999998</c:v>
                </c:pt>
                <c:pt idx="6">
                  <c:v>38.407620000000001</c:v>
                </c:pt>
                <c:pt idx="7">
                  <c:v>34.138069999999999</c:v>
                </c:pt>
                <c:pt idx="8">
                  <c:v>30.002199999999998</c:v>
                </c:pt>
                <c:pt idx="9">
                  <c:v>26.051459999999999</c:v>
                </c:pt>
                <c:pt idx="10">
                  <c:v>22.315329999999999</c:v>
                </c:pt>
                <c:pt idx="11">
                  <c:v>18.77478</c:v>
                </c:pt>
                <c:pt idx="12">
                  <c:v>15.433680000000001</c:v>
                </c:pt>
                <c:pt idx="13">
                  <c:v>12.34327</c:v>
                </c:pt>
                <c:pt idx="14">
                  <c:v>9.5887499999999992</c:v>
                </c:pt>
                <c:pt idx="15">
                  <c:v>7.1672500000000001</c:v>
                </c:pt>
                <c:pt idx="16">
                  <c:v>5.0806100000000001</c:v>
                </c:pt>
                <c:pt idx="17">
                  <c:v>3.4585300000000001</c:v>
                </c:pt>
                <c:pt idx="18">
                  <c:v>2.23814</c:v>
                </c:pt>
                <c:pt idx="19">
                  <c:v>1.40161</c:v>
                </c:pt>
              </c:numCache>
            </c:numRef>
          </c:val>
          <c:smooth val="0"/>
          <c:extLst>
            <c:ext xmlns:c16="http://schemas.microsoft.com/office/drawing/2014/chart" uri="{C3380CC4-5D6E-409C-BE32-E72D297353CC}">
              <c16:uniqueId val="{00000000-6F1B-4F47-984E-B074D26B3AAA}"/>
            </c:ext>
          </c:extLst>
        </c:ser>
        <c:ser>
          <c:idx val="7"/>
          <c:order val="7"/>
          <c:tx>
            <c:v>females</c:v>
          </c:tx>
          <c:spPr>
            <a:ln w="28575" cap="rnd">
              <a:noFill/>
              <a:round/>
            </a:ln>
            <a:effectLst/>
          </c:spPr>
          <c:marker>
            <c:symbol val="circle"/>
            <c:size val="5"/>
            <c:spPr>
              <a:solidFill>
                <a:srgbClr val="6466AE"/>
              </a:solidFill>
              <a:ln w="9525">
                <a:solidFill>
                  <a:srgbClr val="6466AE"/>
                </a:solidFill>
              </a:ln>
              <a:effectLst/>
            </c:spPr>
          </c:marker>
          <c:val>
            <c:numRef>
              <c:f>'Figure 4 Data'!$F$27:$F$46</c:f>
              <c:numCache>
                <c:formatCode>0.0</c:formatCode>
                <c:ptCount val="20"/>
                <c:pt idx="0">
                  <c:v>61.785640000000001</c:v>
                </c:pt>
                <c:pt idx="1">
                  <c:v>61.058909999999997</c:v>
                </c:pt>
                <c:pt idx="2">
                  <c:v>57.490859999999998</c:v>
                </c:pt>
                <c:pt idx="3">
                  <c:v>53.014919999999996</c:v>
                </c:pt>
                <c:pt idx="4">
                  <c:v>48.55903</c:v>
                </c:pt>
                <c:pt idx="5">
                  <c:v>44.195500000000003</c:v>
                </c:pt>
                <c:pt idx="6">
                  <c:v>39.918309999999998</c:v>
                </c:pt>
                <c:pt idx="7">
                  <c:v>35.710509999999999</c:v>
                </c:pt>
                <c:pt idx="8">
                  <c:v>31.610420000000001</c:v>
                </c:pt>
                <c:pt idx="9">
                  <c:v>27.67418</c:v>
                </c:pt>
                <c:pt idx="10">
                  <c:v>23.903189999999999</c:v>
                </c:pt>
                <c:pt idx="11">
                  <c:v>20.298030000000001</c:v>
                </c:pt>
                <c:pt idx="12">
                  <c:v>16.899809999999999</c:v>
                </c:pt>
                <c:pt idx="13">
                  <c:v>13.7303</c:v>
                </c:pt>
                <c:pt idx="14">
                  <c:v>10.77821</c:v>
                </c:pt>
                <c:pt idx="15">
                  <c:v>8.1180699999999995</c:v>
                </c:pt>
                <c:pt idx="16">
                  <c:v>5.8133800000000004</c:v>
                </c:pt>
                <c:pt idx="17">
                  <c:v>3.9733399999999999</c:v>
                </c:pt>
                <c:pt idx="18">
                  <c:v>2.6014900000000001</c:v>
                </c:pt>
                <c:pt idx="19">
                  <c:v>1.6685000000000001</c:v>
                </c:pt>
              </c:numCache>
            </c:numRef>
          </c:val>
          <c:smooth val="0"/>
          <c:extLst>
            <c:ext xmlns:c16="http://schemas.microsoft.com/office/drawing/2014/chart" uri="{C3380CC4-5D6E-409C-BE32-E72D297353CC}">
              <c16:uniqueId val="{00000001-6F1B-4F47-984E-B074D26B3AAA}"/>
            </c:ext>
          </c:extLst>
        </c:ser>
        <c:dLbls>
          <c:showLegendKey val="0"/>
          <c:showVal val="0"/>
          <c:showCatName val="0"/>
          <c:showSerName val="0"/>
          <c:showPercent val="0"/>
          <c:showBubbleSize val="0"/>
        </c:dLbls>
        <c:marker val="1"/>
        <c:smooth val="0"/>
        <c:axId val="451946144"/>
        <c:axId val="451937288"/>
      </c:lineChart>
      <c:catAx>
        <c:axId val="671287824"/>
        <c:scaling>
          <c:orientation val="minMax"/>
        </c:scaling>
        <c:delete val="0"/>
        <c:axPos val="b"/>
        <c:numFmt formatCode="General" sourceLinked="1"/>
        <c:majorTickMark val="none"/>
        <c:minorTickMark val="out"/>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1283560"/>
        <c:crosses val="autoZero"/>
        <c:auto val="1"/>
        <c:lblAlgn val="ctr"/>
        <c:lblOffset val="100"/>
        <c:noMultiLvlLbl val="0"/>
      </c:catAx>
      <c:valAx>
        <c:axId val="671283560"/>
        <c:scaling>
          <c:orientation val="minMax"/>
        </c:scaling>
        <c:delete val="0"/>
        <c:axPos val="l"/>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0">
                    <a:solidFill>
                      <a:schemeClr val="tx1">
                        <a:lumMod val="65000"/>
                        <a:lumOff val="35000"/>
                      </a:schemeClr>
                    </a:solidFill>
                  </a:rPr>
                  <a:t>HLE</a:t>
                </a:r>
                <a:r>
                  <a:rPr lang="en-US" sz="1200" b="0" baseline="0">
                    <a:solidFill>
                      <a:schemeClr val="tx1">
                        <a:lumMod val="65000"/>
                        <a:lumOff val="35000"/>
                      </a:schemeClr>
                    </a:solidFill>
                  </a:rPr>
                  <a:t> and LE in y</a:t>
                </a:r>
                <a:r>
                  <a:rPr lang="en-US" sz="1200" b="0">
                    <a:solidFill>
                      <a:schemeClr val="tx1">
                        <a:lumMod val="65000"/>
                        <a:lumOff val="35000"/>
                      </a:schemeClr>
                    </a:solidFill>
                  </a:rPr>
                  <a:t>ears</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1287824"/>
        <c:crosses val="autoZero"/>
        <c:crossBetween val="between"/>
      </c:valAx>
      <c:valAx>
        <c:axId val="451937288"/>
        <c:scaling>
          <c:orientation val="minMax"/>
        </c:scaling>
        <c:delete val="0"/>
        <c:axPos val="r"/>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0">
                    <a:solidFill>
                      <a:schemeClr val="tx1">
                        <a:lumMod val="65000"/>
                        <a:lumOff val="35000"/>
                      </a:schemeClr>
                    </a:solidFill>
                  </a:rPr>
                  <a:t>Proportion of rest of life in good health (%)</a:t>
                </a:r>
              </a:p>
            </c:rich>
          </c:tx>
          <c:layout>
            <c:manualLayout>
              <c:xMode val="edge"/>
              <c:yMode val="edge"/>
              <c:x val="0.96835885188762572"/>
              <c:y val="0.22562935667258377"/>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51946144"/>
        <c:crosses val="max"/>
        <c:crossBetween val="between"/>
      </c:valAx>
      <c:catAx>
        <c:axId val="451946144"/>
        <c:scaling>
          <c:orientation val="minMax"/>
        </c:scaling>
        <c:delete val="1"/>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Age</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crossAx val="451937288"/>
        <c:crosses val="autoZero"/>
        <c:auto val="1"/>
        <c:lblAlgn val="ctr"/>
        <c:lblOffset val="100"/>
        <c:noMultiLvlLbl val="0"/>
      </c:catAx>
      <c:spPr>
        <a:noFill/>
        <a:ln>
          <a:noFill/>
        </a:ln>
        <a:effectLst/>
      </c:spPr>
    </c:plotArea>
    <c:legend>
      <c:legendPos val="t"/>
      <c:legendEntry>
        <c:idx val="0"/>
        <c:delete val="1"/>
      </c:legendEntry>
      <c:legendEntry>
        <c:idx val="1"/>
        <c:delete val="1"/>
      </c:legendEntry>
      <c:legendEntry>
        <c:idx val="2"/>
        <c:delete val="1"/>
      </c:legendEntry>
      <c:legendEntry>
        <c:idx val="3"/>
        <c:delete val="1"/>
      </c:legendEntry>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0">
                <a:solidFill>
                  <a:schemeClr val="tx1">
                    <a:lumMod val="65000"/>
                    <a:lumOff val="35000"/>
                  </a:schemeClr>
                </a:solidFill>
              </a:rPr>
              <a:t>Figure 5a: Healthy life expectancy at birth in council areas with 95% confidence intervals, </a:t>
            </a:r>
          </a:p>
          <a:p>
            <a:pPr>
              <a:defRPr sz="1200">
                <a:solidFill>
                  <a:schemeClr val="tx1">
                    <a:lumMod val="65000"/>
                    <a:lumOff val="35000"/>
                  </a:schemeClr>
                </a:solidFill>
              </a:defRPr>
            </a:pPr>
            <a:r>
              <a:rPr lang="en-US" sz="1200" b="0">
                <a:solidFill>
                  <a:schemeClr val="tx1">
                    <a:lumMod val="65000"/>
                    <a:lumOff val="35000"/>
                  </a:schemeClr>
                </a:solidFill>
              </a:rPr>
              <a:t>2018-2020, males </a:t>
            </a:r>
          </a:p>
        </c:rich>
      </c:tx>
      <c:layout>
        <c:manualLayout>
          <c:xMode val="edge"/>
          <c:yMode val="edge"/>
          <c:x val="0.12580038190049131"/>
          <c:y val="1.2517385942712754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4055370939705467E-2"/>
          <c:y val="8.5505191393679084E-2"/>
          <c:w val="0.91686863052200218"/>
          <c:h val="0.66732332779905634"/>
        </c:manualLayout>
      </c:layout>
      <c:lineChart>
        <c:grouping val="standard"/>
        <c:varyColors val="0"/>
        <c:ser>
          <c:idx val="3"/>
          <c:order val="1"/>
          <c:tx>
            <c:v>Scotland</c:v>
          </c:tx>
          <c:spPr>
            <a:ln w="22225" cap="rnd">
              <a:solidFill>
                <a:schemeClr val="bg1">
                  <a:lumMod val="65000"/>
                </a:schemeClr>
              </a:solidFill>
              <a:prstDash val="sysDash"/>
              <a:round/>
            </a:ln>
            <a:effectLst/>
          </c:spPr>
          <c:marker>
            <c:symbol val="none"/>
          </c:marker>
          <c:cat>
            <c:strRef>
              <c:f>DataFig5!$D$3:$D$34</c:f>
              <c:strCache>
                <c:ptCount val="32"/>
                <c:pt idx="0">
                  <c:v>Orkney Islands</c:v>
                </c:pt>
                <c:pt idx="1">
                  <c:v>East Renfrewshire</c:v>
                </c:pt>
                <c:pt idx="2">
                  <c:v>Na h-Eileanan Siar</c:v>
                </c:pt>
                <c:pt idx="3">
                  <c:v>Aberdeenshire</c:v>
                </c:pt>
                <c:pt idx="4">
                  <c:v>Perth and Kinross</c:v>
                </c:pt>
                <c:pt idx="5">
                  <c:v>East Dunbartonshire</c:v>
                </c:pt>
                <c:pt idx="6">
                  <c:v>Highland</c:v>
                </c:pt>
                <c:pt idx="7">
                  <c:v>City of Edinburgh</c:v>
                </c:pt>
                <c:pt idx="8">
                  <c:v>Scottish Borders</c:v>
                </c:pt>
                <c:pt idx="9">
                  <c:v>East Lothian</c:v>
                </c:pt>
                <c:pt idx="10">
                  <c:v>Shetland Islands</c:v>
                </c:pt>
                <c:pt idx="11">
                  <c:v>Argyll and Bute</c:v>
                </c:pt>
                <c:pt idx="12">
                  <c:v>Stirling</c:v>
                </c:pt>
                <c:pt idx="13">
                  <c:v>Dumfries and Galloway</c:v>
                </c:pt>
                <c:pt idx="14">
                  <c:v>Clackmannanshire</c:v>
                </c:pt>
                <c:pt idx="15">
                  <c:v>Angus</c:v>
                </c:pt>
                <c:pt idx="16">
                  <c:v>South Ayrshire</c:v>
                </c:pt>
                <c:pt idx="17">
                  <c:v>Moray</c:v>
                </c:pt>
                <c:pt idx="18">
                  <c:v>West Lothian</c:v>
                </c:pt>
                <c:pt idx="19">
                  <c:v>Falkirk</c:v>
                </c:pt>
                <c:pt idx="20">
                  <c:v>Renfrewshire</c:v>
                </c:pt>
                <c:pt idx="21">
                  <c:v>South Lanarkshire</c:v>
                </c:pt>
                <c:pt idx="22">
                  <c:v>Midlothian</c:v>
                </c:pt>
                <c:pt idx="23">
                  <c:v>Aberdeen City</c:v>
                </c:pt>
                <c:pt idx="24">
                  <c:v>West Dunbartonshire</c:v>
                </c:pt>
                <c:pt idx="25">
                  <c:v>Fife</c:v>
                </c:pt>
                <c:pt idx="26">
                  <c:v>North Ayrshire</c:v>
                </c:pt>
                <c:pt idx="27">
                  <c:v>East Ayrshire</c:v>
                </c:pt>
                <c:pt idx="28">
                  <c:v>North Lanarkshire</c:v>
                </c:pt>
                <c:pt idx="29">
                  <c:v>Dundee City</c:v>
                </c:pt>
                <c:pt idx="30">
                  <c:v>Glasgow City</c:v>
                </c:pt>
                <c:pt idx="31">
                  <c:v>Inverclyde</c:v>
                </c:pt>
              </c:strCache>
            </c:strRef>
          </c:cat>
          <c:val>
            <c:numRef>
              <c:f>DataFig5!$G$3:$G$34</c:f>
              <c:numCache>
                <c:formatCode>0.0</c:formatCode>
                <c:ptCount val="32"/>
                <c:pt idx="0">
                  <c:v>60.926209999999998</c:v>
                </c:pt>
                <c:pt idx="1">
                  <c:v>60.926209999999998</c:v>
                </c:pt>
                <c:pt idx="2">
                  <c:v>60.926209999999998</c:v>
                </c:pt>
                <c:pt idx="3">
                  <c:v>60.926209999999998</c:v>
                </c:pt>
                <c:pt idx="4">
                  <c:v>60.926209999999998</c:v>
                </c:pt>
                <c:pt idx="5">
                  <c:v>60.926209999999998</c:v>
                </c:pt>
                <c:pt idx="6">
                  <c:v>60.926209999999998</c:v>
                </c:pt>
                <c:pt idx="7">
                  <c:v>60.926209999999998</c:v>
                </c:pt>
                <c:pt idx="8">
                  <c:v>60.926209999999998</c:v>
                </c:pt>
                <c:pt idx="9">
                  <c:v>60.926209999999998</c:v>
                </c:pt>
                <c:pt idx="10">
                  <c:v>60.926209999999998</c:v>
                </c:pt>
                <c:pt idx="11">
                  <c:v>60.926209999999998</c:v>
                </c:pt>
                <c:pt idx="12">
                  <c:v>60.926209999999998</c:v>
                </c:pt>
                <c:pt idx="13">
                  <c:v>60.926209999999998</c:v>
                </c:pt>
                <c:pt idx="14">
                  <c:v>60.926209999999998</c:v>
                </c:pt>
                <c:pt idx="15">
                  <c:v>60.926209999999998</c:v>
                </c:pt>
                <c:pt idx="16">
                  <c:v>60.926209999999998</c:v>
                </c:pt>
                <c:pt idx="17">
                  <c:v>60.926209999999998</c:v>
                </c:pt>
                <c:pt idx="18">
                  <c:v>60.926209999999998</c:v>
                </c:pt>
                <c:pt idx="19">
                  <c:v>60.926209999999998</c:v>
                </c:pt>
                <c:pt idx="20">
                  <c:v>60.926209999999998</c:v>
                </c:pt>
                <c:pt idx="21">
                  <c:v>60.926209999999998</c:v>
                </c:pt>
                <c:pt idx="22">
                  <c:v>60.926209999999998</c:v>
                </c:pt>
                <c:pt idx="23">
                  <c:v>60.926209999999998</c:v>
                </c:pt>
                <c:pt idx="24">
                  <c:v>60.926209999999998</c:v>
                </c:pt>
                <c:pt idx="25">
                  <c:v>60.926209999999998</c:v>
                </c:pt>
                <c:pt idx="26">
                  <c:v>60.926209999999998</c:v>
                </c:pt>
                <c:pt idx="27">
                  <c:v>60.926209999999998</c:v>
                </c:pt>
                <c:pt idx="28">
                  <c:v>60.926209999999998</c:v>
                </c:pt>
                <c:pt idx="29">
                  <c:v>60.926209999999998</c:v>
                </c:pt>
                <c:pt idx="30">
                  <c:v>60.926209999999998</c:v>
                </c:pt>
                <c:pt idx="31">
                  <c:v>60.926209999999998</c:v>
                </c:pt>
              </c:numCache>
            </c:numRef>
          </c:val>
          <c:smooth val="0"/>
          <c:extLst>
            <c:ext xmlns:c16="http://schemas.microsoft.com/office/drawing/2014/chart" uri="{C3380CC4-5D6E-409C-BE32-E72D297353CC}">
              <c16:uniqueId val="{00000000-60D0-4A0F-9D00-A71A7E3D1B48}"/>
            </c:ext>
          </c:extLst>
        </c:ser>
        <c:dLbls>
          <c:showLegendKey val="0"/>
          <c:showVal val="0"/>
          <c:showCatName val="0"/>
          <c:showSerName val="0"/>
          <c:showPercent val="0"/>
          <c:showBubbleSize val="0"/>
        </c:dLbls>
        <c:marker val="1"/>
        <c:smooth val="0"/>
        <c:axId val="923625248"/>
        <c:axId val="923622296"/>
        <c:extLst/>
      </c:lineChart>
      <c:scatterChart>
        <c:scatterStyle val="lineMarker"/>
        <c:varyColors val="0"/>
        <c:ser>
          <c:idx val="0"/>
          <c:order val="0"/>
          <c:tx>
            <c:v>males</c:v>
          </c:tx>
          <c:spPr>
            <a:ln w="25400" cap="rnd">
              <a:noFill/>
              <a:round/>
            </a:ln>
            <a:effectLst/>
          </c:spPr>
          <c:marker>
            <c:symbol val="dash"/>
            <c:size val="7"/>
            <c:spPr>
              <a:solidFill>
                <a:srgbClr val="6466AE"/>
              </a:solidFill>
              <a:ln w="9525">
                <a:noFill/>
              </a:ln>
              <a:effectLst/>
            </c:spPr>
          </c:marker>
          <c:errBars>
            <c:errDir val="y"/>
            <c:errBarType val="both"/>
            <c:errValType val="cust"/>
            <c:noEndCap val="1"/>
            <c:plus>
              <c:numRef>
                <c:f>DataFig5!$H$3:$H$34</c:f>
                <c:numCache>
                  <c:formatCode>General</c:formatCode>
                  <c:ptCount val="32"/>
                  <c:pt idx="0">
                    <c:v>5.0552100000000024</c:v>
                  </c:pt>
                  <c:pt idx="1">
                    <c:v>1.840360000000004</c:v>
                  </c:pt>
                  <c:pt idx="2">
                    <c:v>3.0910900000000083</c:v>
                  </c:pt>
                  <c:pt idx="3">
                    <c:v>1.9046900000000022</c:v>
                  </c:pt>
                  <c:pt idx="4">
                    <c:v>2.0398899999999998</c:v>
                  </c:pt>
                  <c:pt idx="5">
                    <c:v>2.0633599999999888</c:v>
                  </c:pt>
                  <c:pt idx="6">
                    <c:v>2.4032399999999967</c:v>
                  </c:pt>
                  <c:pt idx="7">
                    <c:v>1.9479399999999956</c:v>
                  </c:pt>
                  <c:pt idx="8">
                    <c:v>2.0743100000000041</c:v>
                  </c:pt>
                  <c:pt idx="9">
                    <c:v>2.5611899999999963</c:v>
                  </c:pt>
                  <c:pt idx="10">
                    <c:v>7.3398000000000039</c:v>
                  </c:pt>
                  <c:pt idx="11">
                    <c:v>2.1853100000000012</c:v>
                  </c:pt>
                  <c:pt idx="12">
                    <c:v>2.369099999999996</c:v>
                  </c:pt>
                  <c:pt idx="13">
                    <c:v>2.0330300000000037</c:v>
                  </c:pt>
                  <c:pt idx="14">
                    <c:v>2.6723300000000023</c:v>
                  </c:pt>
                  <c:pt idx="15">
                    <c:v>2.178919999999998</c:v>
                  </c:pt>
                  <c:pt idx="16">
                    <c:v>2.2803299999999993</c:v>
                  </c:pt>
                  <c:pt idx="17">
                    <c:v>2.6537799999999976</c:v>
                  </c:pt>
                  <c:pt idx="18">
                    <c:v>2.4000599999999963</c:v>
                  </c:pt>
                  <c:pt idx="19">
                    <c:v>2.24315</c:v>
                  </c:pt>
                  <c:pt idx="20">
                    <c:v>2.3442599999999985</c:v>
                  </c:pt>
                  <c:pt idx="21">
                    <c:v>1.9496900000000039</c:v>
                  </c:pt>
                  <c:pt idx="22">
                    <c:v>3.8722199999999987</c:v>
                  </c:pt>
                  <c:pt idx="23">
                    <c:v>3.1072699999999998</c:v>
                  </c:pt>
                  <c:pt idx="24">
                    <c:v>2.0345099999999974</c:v>
                  </c:pt>
                  <c:pt idx="25">
                    <c:v>2.4086700000000008</c:v>
                  </c:pt>
                  <c:pt idx="26">
                    <c:v>2.4685300000000012</c:v>
                  </c:pt>
                  <c:pt idx="27">
                    <c:v>2.7202300000000008</c:v>
                  </c:pt>
                  <c:pt idx="28">
                    <c:v>2.4139400000000037</c:v>
                  </c:pt>
                  <c:pt idx="29">
                    <c:v>2.3316499999999962</c:v>
                  </c:pt>
                  <c:pt idx="30">
                    <c:v>1.8199000000000041</c:v>
                  </c:pt>
                  <c:pt idx="31">
                    <c:v>2.7521399999999971</c:v>
                  </c:pt>
                </c:numCache>
              </c:numRef>
            </c:plus>
            <c:minus>
              <c:numRef>
                <c:f>DataFig5!$H$3:$H$34</c:f>
                <c:numCache>
                  <c:formatCode>General</c:formatCode>
                  <c:ptCount val="32"/>
                  <c:pt idx="0">
                    <c:v>5.0552100000000024</c:v>
                  </c:pt>
                  <c:pt idx="1">
                    <c:v>1.840360000000004</c:v>
                  </c:pt>
                  <c:pt idx="2">
                    <c:v>3.0910900000000083</c:v>
                  </c:pt>
                  <c:pt idx="3">
                    <c:v>1.9046900000000022</c:v>
                  </c:pt>
                  <c:pt idx="4">
                    <c:v>2.0398899999999998</c:v>
                  </c:pt>
                  <c:pt idx="5">
                    <c:v>2.0633599999999888</c:v>
                  </c:pt>
                  <c:pt idx="6">
                    <c:v>2.4032399999999967</c:v>
                  </c:pt>
                  <c:pt idx="7">
                    <c:v>1.9479399999999956</c:v>
                  </c:pt>
                  <c:pt idx="8">
                    <c:v>2.0743100000000041</c:v>
                  </c:pt>
                  <c:pt idx="9">
                    <c:v>2.5611899999999963</c:v>
                  </c:pt>
                  <c:pt idx="10">
                    <c:v>7.3398000000000039</c:v>
                  </c:pt>
                  <c:pt idx="11">
                    <c:v>2.1853100000000012</c:v>
                  </c:pt>
                  <c:pt idx="12">
                    <c:v>2.369099999999996</c:v>
                  </c:pt>
                  <c:pt idx="13">
                    <c:v>2.0330300000000037</c:v>
                  </c:pt>
                  <c:pt idx="14">
                    <c:v>2.6723300000000023</c:v>
                  </c:pt>
                  <c:pt idx="15">
                    <c:v>2.178919999999998</c:v>
                  </c:pt>
                  <c:pt idx="16">
                    <c:v>2.2803299999999993</c:v>
                  </c:pt>
                  <c:pt idx="17">
                    <c:v>2.6537799999999976</c:v>
                  </c:pt>
                  <c:pt idx="18">
                    <c:v>2.4000599999999963</c:v>
                  </c:pt>
                  <c:pt idx="19">
                    <c:v>2.24315</c:v>
                  </c:pt>
                  <c:pt idx="20">
                    <c:v>2.3442599999999985</c:v>
                  </c:pt>
                  <c:pt idx="21">
                    <c:v>1.9496900000000039</c:v>
                  </c:pt>
                  <c:pt idx="22">
                    <c:v>3.8722199999999987</c:v>
                  </c:pt>
                  <c:pt idx="23">
                    <c:v>3.1072699999999998</c:v>
                  </c:pt>
                  <c:pt idx="24">
                    <c:v>2.0345099999999974</c:v>
                  </c:pt>
                  <c:pt idx="25">
                    <c:v>2.4086700000000008</c:v>
                  </c:pt>
                  <c:pt idx="26">
                    <c:v>2.4685300000000012</c:v>
                  </c:pt>
                  <c:pt idx="27">
                    <c:v>2.7202300000000008</c:v>
                  </c:pt>
                  <c:pt idx="28">
                    <c:v>2.4139400000000037</c:v>
                  </c:pt>
                  <c:pt idx="29">
                    <c:v>2.3316499999999962</c:v>
                  </c:pt>
                  <c:pt idx="30">
                    <c:v>1.8199000000000041</c:v>
                  </c:pt>
                  <c:pt idx="31">
                    <c:v>2.7521399999999971</c:v>
                  </c:pt>
                </c:numCache>
              </c:numRef>
            </c:minus>
            <c:spPr>
              <a:noFill/>
              <a:ln w="88900" cap="flat" cmpd="sng" algn="ctr">
                <a:solidFill>
                  <a:srgbClr val="B2B2D6"/>
                </a:solidFill>
                <a:round/>
              </a:ln>
              <a:effectLst/>
            </c:spPr>
          </c:errBars>
          <c:xVal>
            <c:strRef>
              <c:f>DataFig5!$D$3:$D$34</c:f>
              <c:strCache>
                <c:ptCount val="32"/>
                <c:pt idx="0">
                  <c:v>Orkney Islands</c:v>
                </c:pt>
                <c:pt idx="1">
                  <c:v>East Renfrewshire</c:v>
                </c:pt>
                <c:pt idx="2">
                  <c:v>Na h-Eileanan Siar</c:v>
                </c:pt>
                <c:pt idx="3">
                  <c:v>Aberdeenshire</c:v>
                </c:pt>
                <c:pt idx="4">
                  <c:v>Perth and Kinross</c:v>
                </c:pt>
                <c:pt idx="5">
                  <c:v>East Dunbartonshire</c:v>
                </c:pt>
                <c:pt idx="6">
                  <c:v>Highland</c:v>
                </c:pt>
                <c:pt idx="7">
                  <c:v>City of Edinburgh</c:v>
                </c:pt>
                <c:pt idx="8">
                  <c:v>Scottish Borders</c:v>
                </c:pt>
                <c:pt idx="9">
                  <c:v>East Lothian</c:v>
                </c:pt>
                <c:pt idx="10">
                  <c:v>Shetland Islands</c:v>
                </c:pt>
                <c:pt idx="11">
                  <c:v>Argyll and Bute</c:v>
                </c:pt>
                <c:pt idx="12">
                  <c:v>Stirling</c:v>
                </c:pt>
                <c:pt idx="13">
                  <c:v>Dumfries and Galloway</c:v>
                </c:pt>
                <c:pt idx="14">
                  <c:v>Clackmannanshire</c:v>
                </c:pt>
                <c:pt idx="15">
                  <c:v>Angus</c:v>
                </c:pt>
                <c:pt idx="16">
                  <c:v>South Ayrshire</c:v>
                </c:pt>
                <c:pt idx="17">
                  <c:v>Moray</c:v>
                </c:pt>
                <c:pt idx="18">
                  <c:v>West Lothian</c:v>
                </c:pt>
                <c:pt idx="19">
                  <c:v>Falkirk</c:v>
                </c:pt>
                <c:pt idx="20">
                  <c:v>Renfrewshire</c:v>
                </c:pt>
                <c:pt idx="21">
                  <c:v>South Lanarkshire</c:v>
                </c:pt>
                <c:pt idx="22">
                  <c:v>Midlothian</c:v>
                </c:pt>
                <c:pt idx="23">
                  <c:v>Aberdeen City</c:v>
                </c:pt>
                <c:pt idx="24">
                  <c:v>West Dunbartonshire</c:v>
                </c:pt>
                <c:pt idx="25">
                  <c:v>Fife</c:v>
                </c:pt>
                <c:pt idx="26">
                  <c:v>North Ayrshire</c:v>
                </c:pt>
                <c:pt idx="27">
                  <c:v>East Ayrshire</c:v>
                </c:pt>
                <c:pt idx="28">
                  <c:v>North Lanarkshire</c:v>
                </c:pt>
                <c:pt idx="29">
                  <c:v>Dundee City</c:v>
                </c:pt>
                <c:pt idx="30">
                  <c:v>Glasgow City</c:v>
                </c:pt>
                <c:pt idx="31">
                  <c:v>Inverclyde</c:v>
                </c:pt>
              </c:strCache>
            </c:strRef>
          </c:xVal>
          <c:yVal>
            <c:numRef>
              <c:f>DataFig5!$E$3:$E$34</c:f>
              <c:numCache>
                <c:formatCode>0.0</c:formatCode>
                <c:ptCount val="32"/>
                <c:pt idx="0">
                  <c:v>71.24127</c:v>
                </c:pt>
                <c:pt idx="1">
                  <c:v>68.650670000000005</c:v>
                </c:pt>
                <c:pt idx="2">
                  <c:v>68.334580000000003</c:v>
                </c:pt>
                <c:pt idx="3">
                  <c:v>67.012990000000002</c:v>
                </c:pt>
                <c:pt idx="4">
                  <c:v>66.979889999999997</c:v>
                </c:pt>
                <c:pt idx="5">
                  <c:v>66.719449999999995</c:v>
                </c:pt>
                <c:pt idx="6">
                  <c:v>64.528989999999993</c:v>
                </c:pt>
                <c:pt idx="7">
                  <c:v>64.204769999999996</c:v>
                </c:pt>
                <c:pt idx="8">
                  <c:v>64.119240000000005</c:v>
                </c:pt>
                <c:pt idx="9">
                  <c:v>63.664969999999997</c:v>
                </c:pt>
                <c:pt idx="10">
                  <c:v>63.511740000000003</c:v>
                </c:pt>
                <c:pt idx="11">
                  <c:v>63.388460000000002</c:v>
                </c:pt>
                <c:pt idx="12">
                  <c:v>63.381729999999997</c:v>
                </c:pt>
                <c:pt idx="13">
                  <c:v>63.11054</c:v>
                </c:pt>
                <c:pt idx="14">
                  <c:v>62.469070000000002</c:v>
                </c:pt>
                <c:pt idx="15">
                  <c:v>62.206789999999998</c:v>
                </c:pt>
                <c:pt idx="16">
                  <c:v>61.837989999999998</c:v>
                </c:pt>
                <c:pt idx="17">
                  <c:v>61.558779999999999</c:v>
                </c:pt>
                <c:pt idx="18">
                  <c:v>61.306719999999999</c:v>
                </c:pt>
                <c:pt idx="19">
                  <c:v>60.767380000000003</c:v>
                </c:pt>
                <c:pt idx="20">
                  <c:v>60.582529999999998</c:v>
                </c:pt>
                <c:pt idx="21">
                  <c:v>59.517440000000001</c:v>
                </c:pt>
                <c:pt idx="22">
                  <c:v>58.588769999999997</c:v>
                </c:pt>
                <c:pt idx="23">
                  <c:v>58.291229999999999</c:v>
                </c:pt>
                <c:pt idx="24">
                  <c:v>58.063519999999997</c:v>
                </c:pt>
                <c:pt idx="25">
                  <c:v>57.841990000000003</c:v>
                </c:pt>
                <c:pt idx="26">
                  <c:v>57.421759999999999</c:v>
                </c:pt>
                <c:pt idx="27">
                  <c:v>57.19462</c:v>
                </c:pt>
                <c:pt idx="28">
                  <c:v>56.55977</c:v>
                </c:pt>
                <c:pt idx="29">
                  <c:v>56.143569999999997</c:v>
                </c:pt>
                <c:pt idx="30">
                  <c:v>56.009700000000002</c:v>
                </c:pt>
                <c:pt idx="31">
                  <c:v>54.361750000000001</c:v>
                </c:pt>
              </c:numCache>
            </c:numRef>
          </c:yVal>
          <c:smooth val="0"/>
          <c:extLst>
            <c:ext xmlns:c16="http://schemas.microsoft.com/office/drawing/2014/chart" uri="{C3380CC4-5D6E-409C-BE32-E72D297353CC}">
              <c16:uniqueId val="{00000000-D0B1-47DD-BC7D-383E1A48B8A3}"/>
            </c:ext>
          </c:extLst>
        </c:ser>
        <c:dLbls>
          <c:showLegendKey val="0"/>
          <c:showVal val="0"/>
          <c:showCatName val="0"/>
          <c:showSerName val="0"/>
          <c:showPercent val="0"/>
          <c:showBubbleSize val="0"/>
        </c:dLbls>
        <c:axId val="479670536"/>
        <c:axId val="479674800"/>
      </c:scatterChart>
      <c:catAx>
        <c:axId val="479670536"/>
        <c:scaling>
          <c:orientation val="minMax"/>
        </c:scaling>
        <c:delete val="0"/>
        <c:axPos val="b"/>
        <c:numFmt formatCode="#,##0.00" sourceLinked="0"/>
        <c:majorTickMark val="none"/>
        <c:minorTickMark val="out"/>
        <c:tickLblPos val="nextTo"/>
        <c:spPr>
          <a:noFill/>
          <a:ln w="9525" cap="flat" cmpd="sng" algn="ctr">
            <a:solidFill>
              <a:schemeClr val="tx1">
                <a:lumMod val="50000"/>
                <a:lumOff val="50000"/>
                <a:alpha val="85000"/>
              </a:schemeClr>
            </a:solidFill>
            <a:round/>
          </a:ln>
          <a:effectLst/>
        </c:spPr>
        <c:txPr>
          <a:bodyPr rot="-540000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79674800"/>
        <c:crosses val="autoZero"/>
        <c:auto val="1"/>
        <c:lblAlgn val="ctr"/>
        <c:lblOffset val="100"/>
        <c:noMultiLvlLbl val="0"/>
      </c:catAx>
      <c:valAx>
        <c:axId val="479674800"/>
        <c:scaling>
          <c:orientation val="minMax"/>
          <c:max val="80"/>
          <c:min val="50"/>
        </c:scaling>
        <c:delete val="0"/>
        <c:axPos val="l"/>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solidFill>
                      <a:schemeClr val="tx1">
                        <a:lumMod val="65000"/>
                        <a:lumOff val="35000"/>
                      </a:schemeClr>
                    </a:solidFill>
                  </a:rPr>
                  <a:t>Healthy life expectancy (years) </a:t>
                </a:r>
              </a:p>
            </c:rich>
          </c:tx>
          <c:layout/>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79670536"/>
        <c:crosses val="autoZero"/>
        <c:crossBetween val="between"/>
      </c:valAx>
      <c:valAx>
        <c:axId val="923622296"/>
        <c:scaling>
          <c:orientation val="minMax"/>
          <c:max val="85"/>
          <c:min val="40"/>
        </c:scaling>
        <c:delete val="1"/>
        <c:axPos val="r"/>
        <c:numFmt formatCode="0.0" sourceLinked="1"/>
        <c:majorTickMark val="out"/>
        <c:minorTickMark val="none"/>
        <c:tickLblPos val="nextTo"/>
        <c:crossAx val="923625248"/>
        <c:crosses val="max"/>
        <c:crossBetween val="between"/>
      </c:valAx>
      <c:catAx>
        <c:axId val="923625248"/>
        <c:scaling>
          <c:orientation val="minMax"/>
        </c:scaling>
        <c:delete val="1"/>
        <c:axPos val="b"/>
        <c:numFmt formatCode="General" sourceLinked="1"/>
        <c:majorTickMark val="out"/>
        <c:minorTickMark val="none"/>
        <c:tickLblPos val="nextTo"/>
        <c:crossAx val="923622296"/>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50" baseline="0">
          <a:solidFill>
            <a:schemeClr val="tx1"/>
          </a:solidFill>
          <a:latin typeface="Arial" panose="020B0604020202020204" pitchFamily="34" charset="0"/>
          <a:cs typeface="Arial" panose="020B0604020202020204" pitchFamily="34" charset="0"/>
        </a:defRPr>
      </a:pPr>
      <a:endParaRPr lang="en-US"/>
    </a:p>
  </c:txPr>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0">
                <a:solidFill>
                  <a:schemeClr val="tx1">
                    <a:lumMod val="65000"/>
                    <a:lumOff val="35000"/>
                  </a:schemeClr>
                </a:solidFill>
              </a:rPr>
              <a:t>Figure 5b: Healthy life expectancy at birth in council areas with 95% confidence intervals, </a:t>
            </a:r>
          </a:p>
          <a:p>
            <a:pPr>
              <a:defRPr sz="1200">
                <a:solidFill>
                  <a:schemeClr val="tx1">
                    <a:lumMod val="65000"/>
                    <a:lumOff val="35000"/>
                  </a:schemeClr>
                </a:solidFill>
              </a:defRPr>
            </a:pPr>
            <a:r>
              <a:rPr lang="en-US" sz="1200" b="0">
                <a:solidFill>
                  <a:schemeClr val="tx1">
                    <a:lumMod val="65000"/>
                    <a:lumOff val="35000"/>
                  </a:schemeClr>
                </a:solidFill>
              </a:rPr>
              <a:t>2018-2020, females </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9039939558614422E-2"/>
          <c:y val="8.7650479359536126E-2"/>
          <c:w val="0.91686863052200218"/>
          <c:h val="0.65267897736632297"/>
        </c:manualLayout>
      </c:layout>
      <c:lineChart>
        <c:grouping val="standard"/>
        <c:varyColors val="0"/>
        <c:ser>
          <c:idx val="3"/>
          <c:order val="1"/>
          <c:tx>
            <c:v>Scotland</c:v>
          </c:tx>
          <c:spPr>
            <a:ln w="22225" cap="rnd">
              <a:solidFill>
                <a:schemeClr val="bg1">
                  <a:lumMod val="65000"/>
                </a:schemeClr>
              </a:solidFill>
              <a:prstDash val="sysDash"/>
              <a:round/>
            </a:ln>
            <a:effectLst/>
          </c:spPr>
          <c:marker>
            <c:symbol val="none"/>
          </c:marker>
          <c:cat>
            <c:strRef>
              <c:f>DataFig5!$D$37:$D$68</c:f>
              <c:strCache>
                <c:ptCount val="32"/>
                <c:pt idx="0">
                  <c:v>Orkney Islands</c:v>
                </c:pt>
                <c:pt idx="1">
                  <c:v>Na h-Eileanan Siar</c:v>
                </c:pt>
                <c:pt idx="2">
                  <c:v>East Renfrewshire</c:v>
                </c:pt>
                <c:pt idx="3">
                  <c:v>City of Edinburgh</c:v>
                </c:pt>
                <c:pt idx="4">
                  <c:v>East Dunbartonshire</c:v>
                </c:pt>
                <c:pt idx="5">
                  <c:v>Aberdeenshire</c:v>
                </c:pt>
                <c:pt idx="6">
                  <c:v>Highland</c:v>
                </c:pt>
                <c:pt idx="7">
                  <c:v>East Lothian</c:v>
                </c:pt>
                <c:pt idx="8">
                  <c:v>Scottish Borders</c:v>
                </c:pt>
                <c:pt idx="9">
                  <c:v>Stirling</c:v>
                </c:pt>
                <c:pt idx="10">
                  <c:v>Argyll and Bute</c:v>
                </c:pt>
                <c:pt idx="11">
                  <c:v>Midlothian</c:v>
                </c:pt>
                <c:pt idx="12">
                  <c:v>South Ayrshire</c:v>
                </c:pt>
                <c:pt idx="13">
                  <c:v>South Lanarkshire</c:v>
                </c:pt>
                <c:pt idx="14">
                  <c:v>Clackmannanshire</c:v>
                </c:pt>
                <c:pt idx="15">
                  <c:v>Moray</c:v>
                </c:pt>
                <c:pt idx="16">
                  <c:v>Angus</c:v>
                </c:pt>
                <c:pt idx="17">
                  <c:v>Shetland Islands</c:v>
                </c:pt>
                <c:pt idx="18">
                  <c:v>Perth and Kinross</c:v>
                </c:pt>
                <c:pt idx="19">
                  <c:v>Renfrewshire</c:v>
                </c:pt>
                <c:pt idx="20">
                  <c:v>Dumfries and Galloway</c:v>
                </c:pt>
                <c:pt idx="21">
                  <c:v>Aberdeen City</c:v>
                </c:pt>
                <c:pt idx="22">
                  <c:v>West Lothian</c:v>
                </c:pt>
                <c:pt idx="23">
                  <c:v>Falkirk</c:v>
                </c:pt>
                <c:pt idx="24">
                  <c:v>Inverclyde</c:v>
                </c:pt>
                <c:pt idx="25">
                  <c:v>East Ayrshire</c:v>
                </c:pt>
                <c:pt idx="26">
                  <c:v>Fife</c:v>
                </c:pt>
                <c:pt idx="27">
                  <c:v>West Dunbartonshire</c:v>
                </c:pt>
                <c:pt idx="28">
                  <c:v>Dundee City</c:v>
                </c:pt>
                <c:pt idx="29">
                  <c:v>Glasgow City</c:v>
                </c:pt>
                <c:pt idx="30">
                  <c:v>North Lanarkshire</c:v>
                </c:pt>
                <c:pt idx="31">
                  <c:v>North Ayrshire</c:v>
                </c:pt>
              </c:strCache>
            </c:strRef>
          </c:cat>
          <c:val>
            <c:numRef>
              <c:f>DataFig5!$G$37:$G$68</c:f>
              <c:numCache>
                <c:formatCode>0.0</c:formatCode>
                <c:ptCount val="32"/>
                <c:pt idx="0">
                  <c:v>61.785640000000001</c:v>
                </c:pt>
                <c:pt idx="1">
                  <c:v>61.785640000000001</c:v>
                </c:pt>
                <c:pt idx="2">
                  <c:v>61.785640000000001</c:v>
                </c:pt>
                <c:pt idx="3">
                  <c:v>61.785640000000001</c:v>
                </c:pt>
                <c:pt idx="4">
                  <c:v>61.785640000000001</c:v>
                </c:pt>
                <c:pt idx="5">
                  <c:v>61.785640000000001</c:v>
                </c:pt>
                <c:pt idx="6">
                  <c:v>61.785640000000001</c:v>
                </c:pt>
                <c:pt idx="7">
                  <c:v>61.785640000000001</c:v>
                </c:pt>
                <c:pt idx="8">
                  <c:v>61.785640000000001</c:v>
                </c:pt>
                <c:pt idx="9">
                  <c:v>61.785640000000001</c:v>
                </c:pt>
                <c:pt idx="10">
                  <c:v>61.785640000000001</c:v>
                </c:pt>
                <c:pt idx="11">
                  <c:v>61.785640000000001</c:v>
                </c:pt>
                <c:pt idx="12">
                  <c:v>61.785640000000001</c:v>
                </c:pt>
                <c:pt idx="13">
                  <c:v>61.785640000000001</c:v>
                </c:pt>
                <c:pt idx="14">
                  <c:v>61.785640000000001</c:v>
                </c:pt>
                <c:pt idx="15">
                  <c:v>61.785640000000001</c:v>
                </c:pt>
                <c:pt idx="16">
                  <c:v>61.785640000000001</c:v>
                </c:pt>
                <c:pt idx="17">
                  <c:v>61.785640000000001</c:v>
                </c:pt>
                <c:pt idx="18">
                  <c:v>61.785640000000001</c:v>
                </c:pt>
                <c:pt idx="19">
                  <c:v>61.785640000000001</c:v>
                </c:pt>
                <c:pt idx="20">
                  <c:v>61.785640000000001</c:v>
                </c:pt>
                <c:pt idx="21">
                  <c:v>61.785640000000001</c:v>
                </c:pt>
                <c:pt idx="22">
                  <c:v>61.785640000000001</c:v>
                </c:pt>
                <c:pt idx="23">
                  <c:v>61.785640000000001</c:v>
                </c:pt>
                <c:pt idx="24">
                  <c:v>61.785640000000001</c:v>
                </c:pt>
                <c:pt idx="25">
                  <c:v>61.785640000000001</c:v>
                </c:pt>
                <c:pt idx="26">
                  <c:v>61.785640000000001</c:v>
                </c:pt>
                <c:pt idx="27">
                  <c:v>61.785640000000001</c:v>
                </c:pt>
                <c:pt idx="28">
                  <c:v>61.785640000000001</c:v>
                </c:pt>
                <c:pt idx="29">
                  <c:v>61.785640000000001</c:v>
                </c:pt>
                <c:pt idx="30">
                  <c:v>61.785640000000001</c:v>
                </c:pt>
                <c:pt idx="31">
                  <c:v>61.785640000000001</c:v>
                </c:pt>
              </c:numCache>
            </c:numRef>
          </c:val>
          <c:smooth val="0"/>
          <c:extLst>
            <c:ext xmlns:c16="http://schemas.microsoft.com/office/drawing/2014/chart" uri="{C3380CC4-5D6E-409C-BE32-E72D297353CC}">
              <c16:uniqueId val="{00000000-1F0A-4C44-BC6A-B760C9F4D763}"/>
            </c:ext>
          </c:extLst>
        </c:ser>
        <c:dLbls>
          <c:showLegendKey val="0"/>
          <c:showVal val="0"/>
          <c:showCatName val="0"/>
          <c:showSerName val="0"/>
          <c:showPercent val="0"/>
          <c:showBubbleSize val="0"/>
        </c:dLbls>
        <c:marker val="1"/>
        <c:smooth val="0"/>
        <c:axId val="479670536"/>
        <c:axId val="479674800"/>
      </c:lineChart>
      <c:scatterChart>
        <c:scatterStyle val="lineMarker"/>
        <c:varyColors val="0"/>
        <c:ser>
          <c:idx val="1"/>
          <c:order val="0"/>
          <c:tx>
            <c:v>females</c:v>
          </c:tx>
          <c:spPr>
            <a:ln w="28575" cap="rnd">
              <a:noFill/>
              <a:round/>
            </a:ln>
            <a:effectLst/>
          </c:spPr>
          <c:marker>
            <c:symbol val="dash"/>
            <c:size val="7"/>
            <c:spPr>
              <a:solidFill>
                <a:srgbClr val="6466AE"/>
              </a:solidFill>
              <a:ln w="9525">
                <a:noFill/>
              </a:ln>
              <a:effectLst/>
            </c:spPr>
          </c:marker>
          <c:errBars>
            <c:errDir val="y"/>
            <c:errBarType val="both"/>
            <c:errValType val="cust"/>
            <c:noEndCap val="1"/>
            <c:plus>
              <c:numRef>
                <c:f>DataFig5!$H$37:$H$68</c:f>
                <c:numCache>
                  <c:formatCode>General</c:formatCode>
                  <c:ptCount val="32"/>
                  <c:pt idx="0">
                    <c:v>3.559110000000004</c:v>
                  </c:pt>
                  <c:pt idx="1">
                    <c:v>3.76661</c:v>
                  </c:pt>
                  <c:pt idx="2">
                    <c:v>2.6757399999999905</c:v>
                  </c:pt>
                  <c:pt idx="3">
                    <c:v>2.0583599999999933</c:v>
                  </c:pt>
                  <c:pt idx="4">
                    <c:v>2.0845899999999915</c:v>
                  </c:pt>
                  <c:pt idx="5">
                    <c:v>2.297780000000003</c:v>
                  </c:pt>
                  <c:pt idx="6">
                    <c:v>2.9195100000000025</c:v>
                  </c:pt>
                  <c:pt idx="7">
                    <c:v>2.3072000000000017</c:v>
                  </c:pt>
                  <c:pt idx="8">
                    <c:v>2.5099799999999917</c:v>
                  </c:pt>
                  <c:pt idx="9">
                    <c:v>2.4951499999999953</c:v>
                  </c:pt>
                  <c:pt idx="10">
                    <c:v>2.2970399999999955</c:v>
                  </c:pt>
                  <c:pt idx="11">
                    <c:v>2.746299999999998</c:v>
                  </c:pt>
                  <c:pt idx="12">
                    <c:v>2.4732400000000041</c:v>
                  </c:pt>
                  <c:pt idx="13">
                    <c:v>2.4205400000000026</c:v>
                  </c:pt>
                  <c:pt idx="14">
                    <c:v>3.2494699999999952</c:v>
                  </c:pt>
                  <c:pt idx="15">
                    <c:v>2.5825299999999984</c:v>
                  </c:pt>
                  <c:pt idx="16">
                    <c:v>2.3910799999999952</c:v>
                  </c:pt>
                  <c:pt idx="17">
                    <c:v>6.9060500000000005</c:v>
                  </c:pt>
                  <c:pt idx="18">
                    <c:v>2.4201599999999956</c:v>
                  </c:pt>
                  <c:pt idx="19">
                    <c:v>2.4237400000000022</c:v>
                  </c:pt>
                  <c:pt idx="20">
                    <c:v>2.3864999999999981</c:v>
                  </c:pt>
                  <c:pt idx="21">
                    <c:v>2.9071599999999975</c:v>
                  </c:pt>
                  <c:pt idx="22">
                    <c:v>2.4805400000000049</c:v>
                  </c:pt>
                  <c:pt idx="23">
                    <c:v>2.5448099999999982</c:v>
                  </c:pt>
                  <c:pt idx="24">
                    <c:v>2.4706999999999937</c:v>
                  </c:pt>
                  <c:pt idx="25">
                    <c:v>2.4227599999999967</c:v>
                  </c:pt>
                  <c:pt idx="26">
                    <c:v>2.571700000000007</c:v>
                  </c:pt>
                  <c:pt idx="27">
                    <c:v>2.6029399999999967</c:v>
                  </c:pt>
                  <c:pt idx="28">
                    <c:v>2.4496099999999998</c:v>
                  </c:pt>
                  <c:pt idx="29">
                    <c:v>2.2048899999999989</c:v>
                  </c:pt>
                  <c:pt idx="30">
                    <c:v>2.4019899999999978</c:v>
                  </c:pt>
                  <c:pt idx="31">
                    <c:v>2.5369299999999981</c:v>
                  </c:pt>
                </c:numCache>
              </c:numRef>
            </c:plus>
            <c:minus>
              <c:numRef>
                <c:f>DataFig5!$H$37:$H$68</c:f>
                <c:numCache>
                  <c:formatCode>General</c:formatCode>
                  <c:ptCount val="32"/>
                  <c:pt idx="0">
                    <c:v>3.559110000000004</c:v>
                  </c:pt>
                  <c:pt idx="1">
                    <c:v>3.76661</c:v>
                  </c:pt>
                  <c:pt idx="2">
                    <c:v>2.6757399999999905</c:v>
                  </c:pt>
                  <c:pt idx="3">
                    <c:v>2.0583599999999933</c:v>
                  </c:pt>
                  <c:pt idx="4">
                    <c:v>2.0845899999999915</c:v>
                  </c:pt>
                  <c:pt idx="5">
                    <c:v>2.297780000000003</c:v>
                  </c:pt>
                  <c:pt idx="6">
                    <c:v>2.9195100000000025</c:v>
                  </c:pt>
                  <c:pt idx="7">
                    <c:v>2.3072000000000017</c:v>
                  </c:pt>
                  <c:pt idx="8">
                    <c:v>2.5099799999999917</c:v>
                  </c:pt>
                  <c:pt idx="9">
                    <c:v>2.4951499999999953</c:v>
                  </c:pt>
                  <c:pt idx="10">
                    <c:v>2.2970399999999955</c:v>
                  </c:pt>
                  <c:pt idx="11">
                    <c:v>2.746299999999998</c:v>
                  </c:pt>
                  <c:pt idx="12">
                    <c:v>2.4732400000000041</c:v>
                  </c:pt>
                  <c:pt idx="13">
                    <c:v>2.4205400000000026</c:v>
                  </c:pt>
                  <c:pt idx="14">
                    <c:v>3.2494699999999952</c:v>
                  </c:pt>
                  <c:pt idx="15">
                    <c:v>2.5825299999999984</c:v>
                  </c:pt>
                  <c:pt idx="16">
                    <c:v>2.3910799999999952</c:v>
                  </c:pt>
                  <c:pt idx="17">
                    <c:v>6.9060500000000005</c:v>
                  </c:pt>
                  <c:pt idx="18">
                    <c:v>2.4201599999999956</c:v>
                  </c:pt>
                  <c:pt idx="19">
                    <c:v>2.4237400000000022</c:v>
                  </c:pt>
                  <c:pt idx="20">
                    <c:v>2.3864999999999981</c:v>
                  </c:pt>
                  <c:pt idx="21">
                    <c:v>2.9071599999999975</c:v>
                  </c:pt>
                  <c:pt idx="22">
                    <c:v>2.4805400000000049</c:v>
                  </c:pt>
                  <c:pt idx="23">
                    <c:v>2.5448099999999982</c:v>
                  </c:pt>
                  <c:pt idx="24">
                    <c:v>2.4706999999999937</c:v>
                  </c:pt>
                  <c:pt idx="25">
                    <c:v>2.4227599999999967</c:v>
                  </c:pt>
                  <c:pt idx="26">
                    <c:v>2.571700000000007</c:v>
                  </c:pt>
                  <c:pt idx="27">
                    <c:v>2.6029399999999967</c:v>
                  </c:pt>
                  <c:pt idx="28">
                    <c:v>2.4496099999999998</c:v>
                  </c:pt>
                  <c:pt idx="29">
                    <c:v>2.2048899999999989</c:v>
                  </c:pt>
                  <c:pt idx="30">
                    <c:v>2.4019899999999978</c:v>
                  </c:pt>
                  <c:pt idx="31">
                    <c:v>2.5369299999999981</c:v>
                  </c:pt>
                </c:numCache>
              </c:numRef>
            </c:minus>
            <c:spPr>
              <a:noFill/>
              <a:ln w="88900" cap="flat" cmpd="sng" algn="ctr">
                <a:solidFill>
                  <a:srgbClr val="B2B2D6"/>
                </a:solidFill>
                <a:round/>
              </a:ln>
              <a:effectLst/>
            </c:spPr>
          </c:errBars>
          <c:xVal>
            <c:strRef>
              <c:f>DataFig5!$D$37:$D$68</c:f>
              <c:strCache>
                <c:ptCount val="32"/>
                <c:pt idx="0">
                  <c:v>Orkney Islands</c:v>
                </c:pt>
                <c:pt idx="1">
                  <c:v>Na h-Eileanan Siar</c:v>
                </c:pt>
                <c:pt idx="2">
                  <c:v>East Renfrewshire</c:v>
                </c:pt>
                <c:pt idx="3">
                  <c:v>City of Edinburgh</c:v>
                </c:pt>
                <c:pt idx="4">
                  <c:v>East Dunbartonshire</c:v>
                </c:pt>
                <c:pt idx="5">
                  <c:v>Aberdeenshire</c:v>
                </c:pt>
                <c:pt idx="6">
                  <c:v>Highland</c:v>
                </c:pt>
                <c:pt idx="7">
                  <c:v>East Lothian</c:v>
                </c:pt>
                <c:pt idx="8">
                  <c:v>Scottish Borders</c:v>
                </c:pt>
                <c:pt idx="9">
                  <c:v>Stirling</c:v>
                </c:pt>
                <c:pt idx="10">
                  <c:v>Argyll and Bute</c:v>
                </c:pt>
                <c:pt idx="11">
                  <c:v>Midlothian</c:v>
                </c:pt>
                <c:pt idx="12">
                  <c:v>South Ayrshire</c:v>
                </c:pt>
                <c:pt idx="13">
                  <c:v>South Lanarkshire</c:v>
                </c:pt>
                <c:pt idx="14">
                  <c:v>Clackmannanshire</c:v>
                </c:pt>
                <c:pt idx="15">
                  <c:v>Moray</c:v>
                </c:pt>
                <c:pt idx="16">
                  <c:v>Angus</c:v>
                </c:pt>
                <c:pt idx="17">
                  <c:v>Shetland Islands</c:v>
                </c:pt>
                <c:pt idx="18">
                  <c:v>Perth and Kinross</c:v>
                </c:pt>
                <c:pt idx="19">
                  <c:v>Renfrewshire</c:v>
                </c:pt>
                <c:pt idx="20">
                  <c:v>Dumfries and Galloway</c:v>
                </c:pt>
                <c:pt idx="21">
                  <c:v>Aberdeen City</c:v>
                </c:pt>
                <c:pt idx="22">
                  <c:v>West Lothian</c:v>
                </c:pt>
                <c:pt idx="23">
                  <c:v>Falkirk</c:v>
                </c:pt>
                <c:pt idx="24">
                  <c:v>Inverclyde</c:v>
                </c:pt>
                <c:pt idx="25">
                  <c:v>East Ayrshire</c:v>
                </c:pt>
                <c:pt idx="26">
                  <c:v>Fife</c:v>
                </c:pt>
                <c:pt idx="27">
                  <c:v>West Dunbartonshire</c:v>
                </c:pt>
                <c:pt idx="28">
                  <c:v>Dundee City</c:v>
                </c:pt>
                <c:pt idx="29">
                  <c:v>Glasgow City</c:v>
                </c:pt>
                <c:pt idx="30">
                  <c:v>North Lanarkshire</c:v>
                </c:pt>
                <c:pt idx="31">
                  <c:v>North Ayrshire</c:v>
                </c:pt>
              </c:strCache>
            </c:strRef>
          </c:xVal>
          <c:yVal>
            <c:numRef>
              <c:f>DataFig5!$E$37:$E$68</c:f>
              <c:numCache>
                <c:formatCode>0.0</c:formatCode>
                <c:ptCount val="32"/>
                <c:pt idx="0">
                  <c:v>77.487520000000004</c:v>
                </c:pt>
                <c:pt idx="1">
                  <c:v>67.523139999999998</c:v>
                </c:pt>
                <c:pt idx="2">
                  <c:v>67.025549999999996</c:v>
                </c:pt>
                <c:pt idx="3">
                  <c:v>66.481629999999996</c:v>
                </c:pt>
                <c:pt idx="4">
                  <c:v>66.380979999999994</c:v>
                </c:pt>
                <c:pt idx="5">
                  <c:v>65.86412</c:v>
                </c:pt>
                <c:pt idx="6">
                  <c:v>65.319180000000003</c:v>
                </c:pt>
                <c:pt idx="7">
                  <c:v>65.305120000000002</c:v>
                </c:pt>
                <c:pt idx="8">
                  <c:v>65.302629999999994</c:v>
                </c:pt>
                <c:pt idx="9">
                  <c:v>64.710899999999995</c:v>
                </c:pt>
                <c:pt idx="10">
                  <c:v>64.631209999999996</c:v>
                </c:pt>
                <c:pt idx="11">
                  <c:v>63.67409</c:v>
                </c:pt>
                <c:pt idx="12">
                  <c:v>63.655810000000002</c:v>
                </c:pt>
                <c:pt idx="13">
                  <c:v>62.66236</c:v>
                </c:pt>
                <c:pt idx="14">
                  <c:v>62.659039999999997</c:v>
                </c:pt>
                <c:pt idx="15">
                  <c:v>62.562399999999997</c:v>
                </c:pt>
                <c:pt idx="16">
                  <c:v>62.556289999999997</c:v>
                </c:pt>
                <c:pt idx="17">
                  <c:v>62.499760000000002</c:v>
                </c:pt>
                <c:pt idx="18">
                  <c:v>62.315159999999999</c:v>
                </c:pt>
                <c:pt idx="19">
                  <c:v>61.585129999999999</c:v>
                </c:pt>
                <c:pt idx="20">
                  <c:v>61.409500000000001</c:v>
                </c:pt>
                <c:pt idx="21">
                  <c:v>61.250889999999998</c:v>
                </c:pt>
                <c:pt idx="22">
                  <c:v>60.975050000000003</c:v>
                </c:pt>
                <c:pt idx="23">
                  <c:v>59.492809999999999</c:v>
                </c:pt>
                <c:pt idx="24">
                  <c:v>59.378639999999997</c:v>
                </c:pt>
                <c:pt idx="25">
                  <c:v>59.12679</c:v>
                </c:pt>
                <c:pt idx="26">
                  <c:v>58.976260000000003</c:v>
                </c:pt>
                <c:pt idx="27">
                  <c:v>58.4651</c:v>
                </c:pt>
                <c:pt idx="28">
                  <c:v>58.011650000000003</c:v>
                </c:pt>
                <c:pt idx="29">
                  <c:v>57.431550000000001</c:v>
                </c:pt>
                <c:pt idx="30">
                  <c:v>55.492789999999999</c:v>
                </c:pt>
                <c:pt idx="31">
                  <c:v>54.036119999999997</c:v>
                </c:pt>
              </c:numCache>
            </c:numRef>
          </c:yVal>
          <c:smooth val="0"/>
          <c:extLst xmlns:c15="http://schemas.microsoft.com/office/drawing/2012/chart">
            <c:ext xmlns:c16="http://schemas.microsoft.com/office/drawing/2014/chart" uri="{C3380CC4-5D6E-409C-BE32-E72D297353CC}">
              <c16:uniqueId val="{00000001-1F4F-4C50-A28D-AD58469F7C96}"/>
            </c:ext>
          </c:extLst>
        </c:ser>
        <c:dLbls>
          <c:showLegendKey val="0"/>
          <c:showVal val="0"/>
          <c:showCatName val="0"/>
          <c:showSerName val="0"/>
          <c:showPercent val="0"/>
          <c:showBubbleSize val="0"/>
        </c:dLbls>
        <c:axId val="479670536"/>
        <c:axId val="479674800"/>
        <c:extLst/>
      </c:scatterChart>
      <c:catAx>
        <c:axId val="479670536"/>
        <c:scaling>
          <c:orientation val="minMax"/>
        </c:scaling>
        <c:delete val="0"/>
        <c:axPos val="b"/>
        <c:numFmt formatCode="#,##0.00" sourceLinked="0"/>
        <c:majorTickMark val="none"/>
        <c:minorTickMark val="out"/>
        <c:tickLblPos val="nextTo"/>
        <c:spPr>
          <a:noFill/>
          <a:ln w="9525" cap="flat" cmpd="sng" algn="ctr">
            <a:solidFill>
              <a:schemeClr val="tx1">
                <a:lumMod val="50000"/>
                <a:lumOff val="50000"/>
              </a:schemeClr>
            </a:solidFill>
            <a:round/>
          </a:ln>
          <a:effectLst/>
        </c:spPr>
        <c:txPr>
          <a:bodyPr rot="-540000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79674800"/>
        <c:crosses val="autoZero"/>
        <c:auto val="1"/>
        <c:lblAlgn val="ctr"/>
        <c:lblOffset val="100"/>
        <c:noMultiLvlLbl val="0"/>
      </c:catAx>
      <c:valAx>
        <c:axId val="479674800"/>
        <c:scaling>
          <c:orientation val="minMax"/>
          <c:max val="80"/>
          <c:min val="50"/>
        </c:scaling>
        <c:delete val="0"/>
        <c:axPos val="l"/>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0">
                    <a:solidFill>
                      <a:schemeClr val="tx1">
                        <a:lumMod val="65000"/>
                        <a:lumOff val="35000"/>
                      </a:schemeClr>
                    </a:solidFill>
                  </a:rPr>
                  <a:t>Healthy</a:t>
                </a:r>
                <a:r>
                  <a:rPr lang="en-US" sz="1200" b="0" baseline="0">
                    <a:solidFill>
                      <a:schemeClr val="tx1">
                        <a:lumMod val="65000"/>
                        <a:lumOff val="35000"/>
                      </a:schemeClr>
                    </a:solidFill>
                  </a:rPr>
                  <a:t> Life Expectancy (years) </a:t>
                </a:r>
                <a:endParaRPr lang="en-US" sz="1200" b="0">
                  <a:solidFill>
                    <a:schemeClr val="tx1">
                      <a:lumMod val="65000"/>
                      <a:lumOff val="35000"/>
                    </a:schemeClr>
                  </a:solidFill>
                </a:endParaRPr>
              </a:p>
            </c:rich>
          </c:tx>
          <c:layout>
            <c:manualLayout>
              <c:xMode val="edge"/>
              <c:yMode val="edge"/>
              <c:x val="1.3627867988207599E-2"/>
              <c:y val="0.22653884658158066"/>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796705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0">
                <a:solidFill>
                  <a:schemeClr val="tx1">
                    <a:lumMod val="65000"/>
                    <a:lumOff val="35000"/>
                  </a:schemeClr>
                </a:solidFill>
                <a:latin typeface="Arial" panose="020B0604020202020204" pitchFamily="34" charset="0"/>
                <a:cs typeface="Arial" panose="020B0604020202020204" pitchFamily="34" charset="0"/>
              </a:rPr>
              <a:t>Figure 6: Healthy life expectancy</a:t>
            </a:r>
            <a:r>
              <a:rPr lang="en-US" sz="1200" b="0" baseline="0">
                <a:solidFill>
                  <a:schemeClr val="tx1">
                    <a:lumMod val="65000"/>
                    <a:lumOff val="35000"/>
                  </a:schemeClr>
                </a:solidFill>
                <a:latin typeface="Arial" panose="020B0604020202020204" pitchFamily="34" charset="0"/>
                <a:cs typeface="Arial" panose="020B0604020202020204" pitchFamily="34" charset="0"/>
              </a:rPr>
              <a:t> </a:t>
            </a:r>
            <a:r>
              <a:rPr lang="en-US" sz="1200" b="0">
                <a:solidFill>
                  <a:schemeClr val="tx1">
                    <a:lumMod val="65000"/>
                    <a:lumOff val="35000"/>
                  </a:schemeClr>
                </a:solidFill>
                <a:latin typeface="Arial" panose="020B0604020202020204" pitchFamily="34" charset="0"/>
                <a:cs typeface="Arial" panose="020B0604020202020204" pitchFamily="34" charset="0"/>
              </a:rPr>
              <a:t>at birth</a:t>
            </a:r>
            <a:r>
              <a:rPr lang="en-US" sz="1200" b="0" baseline="0">
                <a:solidFill>
                  <a:schemeClr val="tx1">
                    <a:lumMod val="65000"/>
                    <a:lumOff val="35000"/>
                  </a:schemeClr>
                </a:solidFill>
                <a:latin typeface="Arial" panose="020B0604020202020204" pitchFamily="34" charset="0"/>
                <a:cs typeface="Arial" panose="020B0604020202020204" pitchFamily="34" charset="0"/>
              </a:rPr>
              <a:t> </a:t>
            </a:r>
            <a:r>
              <a:rPr lang="en-US" sz="1200" b="0">
                <a:solidFill>
                  <a:schemeClr val="tx1">
                    <a:lumMod val="65000"/>
                    <a:lumOff val="35000"/>
                  </a:schemeClr>
                </a:solidFill>
                <a:latin typeface="Arial" panose="020B0604020202020204" pitchFamily="34" charset="0"/>
                <a:cs typeface="Arial" panose="020B0604020202020204" pitchFamily="34" charset="0"/>
              </a:rPr>
              <a:t>by health board with 95% confidence intervals, 2018-2020, males</a:t>
            </a:r>
          </a:p>
        </c:rich>
      </c:tx>
      <c:layout>
        <c:manualLayout>
          <c:xMode val="edge"/>
          <c:yMode val="edge"/>
          <c:x val="0.22179534278562965"/>
          <c:y val="1.4597157051781485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0231810163073874E-2"/>
          <c:y val="8.2282640925114489E-2"/>
          <c:w val="0.87931079452347682"/>
          <c:h val="0.68167298125391218"/>
        </c:manualLayout>
      </c:layout>
      <c:lineChart>
        <c:grouping val="standard"/>
        <c:varyColors val="0"/>
        <c:ser>
          <c:idx val="0"/>
          <c:order val="0"/>
          <c:tx>
            <c:v>males</c:v>
          </c:tx>
          <c:spPr>
            <a:ln w="25400" cap="rnd">
              <a:noFill/>
              <a:round/>
            </a:ln>
            <a:effectLst/>
          </c:spPr>
          <c:marker>
            <c:symbol val="dash"/>
            <c:size val="8"/>
            <c:spPr>
              <a:solidFill>
                <a:srgbClr val="6466AE"/>
              </a:solidFill>
              <a:ln w="9525">
                <a:noFill/>
              </a:ln>
              <a:effectLst/>
            </c:spPr>
          </c:marker>
          <c:errBars>
            <c:errDir val="y"/>
            <c:errBarType val="both"/>
            <c:errValType val="cust"/>
            <c:noEndCap val="1"/>
            <c:plus>
              <c:numRef>
                <c:f>DataFig6!$H$4:$H$17</c:f>
                <c:numCache>
                  <c:formatCode>General</c:formatCode>
                  <c:ptCount val="14"/>
                  <c:pt idx="0">
                    <c:v>5.0552100000000024</c:v>
                  </c:pt>
                  <c:pt idx="1">
                    <c:v>3.0910900000000083</c:v>
                  </c:pt>
                  <c:pt idx="2">
                    <c:v>1.7837199999999953</c:v>
                  </c:pt>
                  <c:pt idx="3">
                    <c:v>2.0743100000000041</c:v>
                  </c:pt>
                  <c:pt idx="4">
                    <c:v>7.3398000000000039</c:v>
                  </c:pt>
                  <c:pt idx="5">
                    <c:v>2.0330300000000037</c:v>
                  </c:pt>
                  <c:pt idx="6">
                    <c:v>1.5401900000000026</c:v>
                  </c:pt>
                  <c:pt idx="7">
                    <c:v>1.3801799999999957</c:v>
                  </c:pt>
                  <c:pt idx="8">
                    <c:v>1.2902699999999996</c:v>
                  </c:pt>
                  <c:pt idx="9">
                    <c:v>1.4949899999999943</c:v>
                  </c:pt>
                  <c:pt idx="10">
                    <c:v>1.4353699999999989</c:v>
                  </c:pt>
                  <c:pt idx="11">
                    <c:v>1.0900699999999972</c:v>
                  </c:pt>
                  <c:pt idx="12">
                    <c:v>1.5647699999999958</c:v>
                  </c:pt>
                  <c:pt idx="13">
                    <c:v>2.4086700000000008</c:v>
                  </c:pt>
                </c:numCache>
              </c:numRef>
            </c:plus>
            <c:minus>
              <c:numRef>
                <c:f>DataFig6!$H$4:$H$17</c:f>
                <c:numCache>
                  <c:formatCode>General</c:formatCode>
                  <c:ptCount val="14"/>
                  <c:pt idx="0">
                    <c:v>5.0552100000000024</c:v>
                  </c:pt>
                  <c:pt idx="1">
                    <c:v>3.0910900000000083</c:v>
                  </c:pt>
                  <c:pt idx="2">
                    <c:v>1.7837199999999953</c:v>
                  </c:pt>
                  <c:pt idx="3">
                    <c:v>2.0743100000000041</c:v>
                  </c:pt>
                  <c:pt idx="4">
                    <c:v>7.3398000000000039</c:v>
                  </c:pt>
                  <c:pt idx="5">
                    <c:v>2.0330300000000037</c:v>
                  </c:pt>
                  <c:pt idx="6">
                    <c:v>1.5401900000000026</c:v>
                  </c:pt>
                  <c:pt idx="7">
                    <c:v>1.3801799999999957</c:v>
                  </c:pt>
                  <c:pt idx="8">
                    <c:v>1.2902699999999996</c:v>
                  </c:pt>
                  <c:pt idx="9">
                    <c:v>1.4949899999999943</c:v>
                  </c:pt>
                  <c:pt idx="10">
                    <c:v>1.4353699999999989</c:v>
                  </c:pt>
                  <c:pt idx="11">
                    <c:v>1.0900699999999972</c:v>
                  </c:pt>
                  <c:pt idx="12">
                    <c:v>1.5647699999999958</c:v>
                  </c:pt>
                  <c:pt idx="13">
                    <c:v>2.4086700000000008</c:v>
                  </c:pt>
                </c:numCache>
              </c:numRef>
            </c:minus>
            <c:spPr>
              <a:noFill/>
              <a:ln w="127000" cap="flat" cmpd="sng" algn="ctr">
                <a:solidFill>
                  <a:srgbClr val="B2B2D6"/>
                </a:solidFill>
                <a:round/>
              </a:ln>
              <a:effectLst/>
            </c:spPr>
          </c:errBars>
          <c:cat>
            <c:strRef>
              <c:f>DataFig6!$D$4:$D$17</c:f>
              <c:strCache>
                <c:ptCount val="14"/>
                <c:pt idx="0">
                  <c:v>Orkney</c:v>
                </c:pt>
                <c:pt idx="1">
                  <c:v>Western Isles</c:v>
                </c:pt>
                <c:pt idx="2">
                  <c:v>Highland</c:v>
                </c:pt>
                <c:pt idx="3">
                  <c:v>Borders</c:v>
                </c:pt>
                <c:pt idx="4">
                  <c:v>Shetland</c:v>
                </c:pt>
                <c:pt idx="5">
                  <c:v>Dumfries and Galloway</c:v>
                </c:pt>
                <c:pt idx="6">
                  <c:v>Grampian</c:v>
                </c:pt>
                <c:pt idx="7">
                  <c:v>Lothian</c:v>
                </c:pt>
                <c:pt idx="8">
                  <c:v>Tayside</c:v>
                </c:pt>
                <c:pt idx="9">
                  <c:v>Forth Valley</c:v>
                </c:pt>
                <c:pt idx="10">
                  <c:v>Ayrshire and Arran</c:v>
                </c:pt>
                <c:pt idx="11">
                  <c:v>Greater Glasgow and Clyde</c:v>
                </c:pt>
                <c:pt idx="12">
                  <c:v>Lanarkshire</c:v>
                </c:pt>
                <c:pt idx="13">
                  <c:v>Fife</c:v>
                </c:pt>
              </c:strCache>
            </c:strRef>
          </c:cat>
          <c:val>
            <c:numRef>
              <c:f>DataFig6!$E$4:$E$17</c:f>
              <c:numCache>
                <c:formatCode>0.0</c:formatCode>
                <c:ptCount val="14"/>
                <c:pt idx="0">
                  <c:v>71.24127</c:v>
                </c:pt>
                <c:pt idx="1">
                  <c:v>68.334580000000003</c:v>
                </c:pt>
                <c:pt idx="2">
                  <c:v>64.297039999999996</c:v>
                </c:pt>
                <c:pt idx="3">
                  <c:v>64.119240000000005</c:v>
                </c:pt>
                <c:pt idx="4">
                  <c:v>63.511740000000003</c:v>
                </c:pt>
                <c:pt idx="5">
                  <c:v>63.11054</c:v>
                </c:pt>
                <c:pt idx="6">
                  <c:v>63.023099999999999</c:v>
                </c:pt>
                <c:pt idx="7">
                  <c:v>62.807369999999999</c:v>
                </c:pt>
                <c:pt idx="8">
                  <c:v>61.801369999999999</c:v>
                </c:pt>
                <c:pt idx="9">
                  <c:v>61.664679999999997</c:v>
                </c:pt>
                <c:pt idx="10">
                  <c:v>58.956009999999999</c:v>
                </c:pt>
                <c:pt idx="11">
                  <c:v>58.93206</c:v>
                </c:pt>
                <c:pt idx="12">
                  <c:v>58.039389999999997</c:v>
                </c:pt>
                <c:pt idx="13">
                  <c:v>57.841990000000003</c:v>
                </c:pt>
              </c:numCache>
            </c:numRef>
          </c:val>
          <c:smooth val="0"/>
          <c:extLst>
            <c:ext xmlns:c16="http://schemas.microsoft.com/office/drawing/2014/chart" uri="{C3380CC4-5D6E-409C-BE32-E72D297353CC}">
              <c16:uniqueId val="{00000000-6542-4C1A-9CD3-9A1DBA6CDB7C}"/>
            </c:ext>
          </c:extLst>
        </c:ser>
        <c:ser>
          <c:idx val="2"/>
          <c:order val="1"/>
          <c:tx>
            <c:v>SCOTLAND</c:v>
          </c:tx>
          <c:spPr>
            <a:ln w="25400" cap="rnd">
              <a:solidFill>
                <a:schemeClr val="bg1">
                  <a:lumMod val="65000"/>
                </a:schemeClr>
              </a:solidFill>
              <a:prstDash val="sysDash"/>
              <a:round/>
            </a:ln>
            <a:effectLst/>
          </c:spPr>
          <c:marker>
            <c:symbol val="none"/>
          </c:marker>
          <c:cat>
            <c:strRef>
              <c:f>DataFig6!$D$4:$D$17</c:f>
              <c:strCache>
                <c:ptCount val="14"/>
                <c:pt idx="0">
                  <c:v>Orkney</c:v>
                </c:pt>
                <c:pt idx="1">
                  <c:v>Western Isles</c:v>
                </c:pt>
                <c:pt idx="2">
                  <c:v>Highland</c:v>
                </c:pt>
                <c:pt idx="3">
                  <c:v>Borders</c:v>
                </c:pt>
                <c:pt idx="4">
                  <c:v>Shetland</c:v>
                </c:pt>
                <c:pt idx="5">
                  <c:v>Dumfries and Galloway</c:v>
                </c:pt>
                <c:pt idx="6">
                  <c:v>Grampian</c:v>
                </c:pt>
                <c:pt idx="7">
                  <c:v>Lothian</c:v>
                </c:pt>
                <c:pt idx="8">
                  <c:v>Tayside</c:v>
                </c:pt>
                <c:pt idx="9">
                  <c:v>Forth Valley</c:v>
                </c:pt>
                <c:pt idx="10">
                  <c:v>Ayrshire and Arran</c:v>
                </c:pt>
                <c:pt idx="11">
                  <c:v>Greater Glasgow and Clyde</c:v>
                </c:pt>
                <c:pt idx="12">
                  <c:v>Lanarkshire</c:v>
                </c:pt>
                <c:pt idx="13">
                  <c:v>Fife</c:v>
                </c:pt>
              </c:strCache>
            </c:strRef>
          </c:cat>
          <c:val>
            <c:numRef>
              <c:f>DataFig6!$G$4:$G$17</c:f>
              <c:numCache>
                <c:formatCode>0.0</c:formatCode>
                <c:ptCount val="14"/>
                <c:pt idx="0">
                  <c:v>60.926209999999998</c:v>
                </c:pt>
                <c:pt idx="1">
                  <c:v>60.926209999999998</c:v>
                </c:pt>
                <c:pt idx="2">
                  <c:v>60.926209999999998</c:v>
                </c:pt>
                <c:pt idx="3">
                  <c:v>60.926209999999998</c:v>
                </c:pt>
                <c:pt idx="4">
                  <c:v>60.926209999999998</c:v>
                </c:pt>
                <c:pt idx="5">
                  <c:v>60.926209999999998</c:v>
                </c:pt>
                <c:pt idx="6">
                  <c:v>60.926209999999998</c:v>
                </c:pt>
                <c:pt idx="7">
                  <c:v>60.926209999999998</c:v>
                </c:pt>
                <c:pt idx="8">
                  <c:v>60.926209999999998</c:v>
                </c:pt>
                <c:pt idx="9">
                  <c:v>60.926209999999998</c:v>
                </c:pt>
                <c:pt idx="10">
                  <c:v>60.926209999999998</c:v>
                </c:pt>
                <c:pt idx="11">
                  <c:v>60.926209999999998</c:v>
                </c:pt>
                <c:pt idx="12">
                  <c:v>60.926209999999998</c:v>
                </c:pt>
                <c:pt idx="13">
                  <c:v>60.926209999999998</c:v>
                </c:pt>
              </c:numCache>
            </c:numRef>
          </c:val>
          <c:smooth val="0"/>
          <c:extLst>
            <c:ext xmlns:c16="http://schemas.microsoft.com/office/drawing/2014/chart" uri="{C3380CC4-5D6E-409C-BE32-E72D297353CC}">
              <c16:uniqueId val="{00000003-6542-4C1A-9CD3-9A1DBA6CDB7C}"/>
            </c:ext>
          </c:extLst>
        </c:ser>
        <c:dLbls>
          <c:showLegendKey val="0"/>
          <c:showVal val="0"/>
          <c:showCatName val="0"/>
          <c:showSerName val="0"/>
          <c:showPercent val="0"/>
          <c:showBubbleSize val="0"/>
        </c:dLbls>
        <c:marker val="1"/>
        <c:smooth val="0"/>
        <c:axId val="661982720"/>
        <c:axId val="661985672"/>
        <c:extLst/>
      </c:lineChart>
      <c:catAx>
        <c:axId val="661982720"/>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540000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61985672"/>
        <c:crosses val="autoZero"/>
        <c:auto val="1"/>
        <c:lblAlgn val="ctr"/>
        <c:lblOffset val="100"/>
        <c:tickMarkSkip val="1"/>
        <c:noMultiLvlLbl val="0"/>
      </c:catAx>
      <c:valAx>
        <c:axId val="661985672"/>
        <c:scaling>
          <c:orientation val="minMax"/>
          <c:min val="50"/>
        </c:scaling>
        <c:delete val="0"/>
        <c:axPos val="l"/>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a:solidFill>
                      <a:schemeClr val="tx1">
                        <a:lumMod val="65000"/>
                        <a:lumOff val="35000"/>
                      </a:schemeClr>
                    </a:solidFill>
                    <a:latin typeface="Arial" panose="020B0604020202020204" pitchFamily="34" charset="0"/>
                    <a:cs typeface="Arial" panose="020B0604020202020204" pitchFamily="34" charset="0"/>
                  </a:rPr>
                  <a:t>Healthy life expectancy at birth (years)</a:t>
                </a:r>
              </a:p>
            </c:rich>
          </c:tx>
          <c:layout>
            <c:manualLayout>
              <c:xMode val="edge"/>
              <c:yMode val="edge"/>
              <c:x val="2.0318500718745306E-2"/>
              <c:y val="0.18738858843062153"/>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619827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0">
                <a:solidFill>
                  <a:schemeClr val="tx1">
                    <a:lumMod val="65000"/>
                    <a:lumOff val="35000"/>
                  </a:schemeClr>
                </a:solidFill>
                <a:latin typeface="Arial" panose="020B0604020202020204" pitchFamily="34" charset="0"/>
                <a:cs typeface="Arial" panose="020B0604020202020204" pitchFamily="34" charset="0"/>
              </a:rPr>
              <a:t>Healthy life expectancy at birth by health board </a:t>
            </a:r>
            <a:r>
              <a:rPr lang="en-US" sz="1200" b="0" i="0" u="none" strike="noStrike" baseline="0">
                <a:effectLst/>
              </a:rPr>
              <a:t>with 95% confidence intervals</a:t>
            </a:r>
            <a:r>
              <a:rPr lang="en-US" sz="1200" b="0">
                <a:solidFill>
                  <a:schemeClr val="tx1">
                    <a:lumMod val="65000"/>
                    <a:lumOff val="35000"/>
                  </a:schemeClr>
                </a:solidFill>
                <a:latin typeface="Arial" panose="020B0604020202020204" pitchFamily="34" charset="0"/>
                <a:cs typeface="Arial" panose="020B0604020202020204" pitchFamily="34" charset="0"/>
              </a:rPr>
              <a:t>, 2018-2020, females</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5690325515386925E-2"/>
          <c:y val="8.2282575384137094E-2"/>
          <c:w val="0.87931079452347682"/>
          <c:h val="0.67090682963792703"/>
        </c:manualLayout>
      </c:layout>
      <c:lineChart>
        <c:grouping val="standard"/>
        <c:varyColors val="0"/>
        <c:ser>
          <c:idx val="1"/>
          <c:order val="0"/>
          <c:tx>
            <c:v>females</c:v>
          </c:tx>
          <c:spPr>
            <a:ln w="25400" cap="rnd">
              <a:noFill/>
              <a:round/>
            </a:ln>
            <a:effectLst/>
          </c:spPr>
          <c:marker>
            <c:symbol val="dash"/>
            <c:size val="7"/>
            <c:spPr>
              <a:solidFill>
                <a:srgbClr val="6466AE"/>
              </a:solidFill>
              <a:ln w="9525">
                <a:noFill/>
              </a:ln>
              <a:effectLst/>
            </c:spPr>
          </c:marker>
          <c:errBars>
            <c:errDir val="y"/>
            <c:errBarType val="both"/>
            <c:errValType val="cust"/>
            <c:noEndCap val="1"/>
            <c:plus>
              <c:numRef>
                <c:f>DataFig6!$H$20:$H$33</c:f>
                <c:numCache>
                  <c:formatCode>General</c:formatCode>
                  <c:ptCount val="14"/>
                  <c:pt idx="0">
                    <c:v>3.559110000000004</c:v>
                  </c:pt>
                  <c:pt idx="1">
                    <c:v>3.76661</c:v>
                  </c:pt>
                  <c:pt idx="2">
                    <c:v>2.5099799999999917</c:v>
                  </c:pt>
                  <c:pt idx="3">
                    <c:v>2.2602000000000046</c:v>
                  </c:pt>
                  <c:pt idx="4">
                    <c:v>1.3278699999999972</c:v>
                  </c:pt>
                  <c:pt idx="5">
                    <c:v>1.63185</c:v>
                  </c:pt>
                  <c:pt idx="6">
                    <c:v>6.9060500000000005</c:v>
                  </c:pt>
                  <c:pt idx="7">
                    <c:v>1.6203800000000044</c:v>
                  </c:pt>
                  <c:pt idx="8">
                    <c:v>2.3864999999999981</c:v>
                  </c:pt>
                  <c:pt idx="9">
                    <c:v>1.3960399999999993</c:v>
                  </c:pt>
                  <c:pt idx="10">
                    <c:v>1.2665000000000006</c:v>
                  </c:pt>
                  <c:pt idx="11">
                    <c:v>2.571700000000007</c:v>
                  </c:pt>
                  <c:pt idx="12">
                    <c:v>1.711269999999999</c:v>
                  </c:pt>
                  <c:pt idx="13">
                    <c:v>1.4600000000000009</c:v>
                  </c:pt>
                </c:numCache>
              </c:numRef>
            </c:plus>
            <c:minus>
              <c:numRef>
                <c:f>DataFig6!$H$20:$H$33</c:f>
                <c:numCache>
                  <c:formatCode>General</c:formatCode>
                  <c:ptCount val="14"/>
                  <c:pt idx="0">
                    <c:v>3.559110000000004</c:v>
                  </c:pt>
                  <c:pt idx="1">
                    <c:v>3.76661</c:v>
                  </c:pt>
                  <c:pt idx="2">
                    <c:v>2.5099799999999917</c:v>
                  </c:pt>
                  <c:pt idx="3">
                    <c:v>2.2602000000000046</c:v>
                  </c:pt>
                  <c:pt idx="4">
                    <c:v>1.3278699999999972</c:v>
                  </c:pt>
                  <c:pt idx="5">
                    <c:v>1.63185</c:v>
                  </c:pt>
                  <c:pt idx="6">
                    <c:v>6.9060500000000005</c:v>
                  </c:pt>
                  <c:pt idx="7">
                    <c:v>1.6203800000000044</c:v>
                  </c:pt>
                  <c:pt idx="8">
                    <c:v>2.3864999999999981</c:v>
                  </c:pt>
                  <c:pt idx="9">
                    <c:v>1.3960399999999993</c:v>
                  </c:pt>
                  <c:pt idx="10">
                    <c:v>1.2665000000000006</c:v>
                  </c:pt>
                  <c:pt idx="11">
                    <c:v>2.571700000000007</c:v>
                  </c:pt>
                  <c:pt idx="12">
                    <c:v>1.711269999999999</c:v>
                  </c:pt>
                  <c:pt idx="13">
                    <c:v>1.4600000000000009</c:v>
                  </c:pt>
                </c:numCache>
              </c:numRef>
            </c:minus>
            <c:spPr>
              <a:noFill/>
              <a:ln w="127000" cap="flat" cmpd="sng" algn="ctr">
                <a:solidFill>
                  <a:srgbClr val="B2B2D6"/>
                </a:solidFill>
                <a:round/>
              </a:ln>
              <a:effectLst/>
            </c:spPr>
          </c:errBars>
          <c:cat>
            <c:strRef>
              <c:f>DataFig6!$D$20:$D$33</c:f>
              <c:strCache>
                <c:ptCount val="14"/>
                <c:pt idx="0">
                  <c:v>Orkney</c:v>
                </c:pt>
                <c:pt idx="1">
                  <c:v>Western Isles</c:v>
                </c:pt>
                <c:pt idx="2">
                  <c:v>Borders</c:v>
                </c:pt>
                <c:pt idx="3">
                  <c:v>Highland</c:v>
                </c:pt>
                <c:pt idx="4">
                  <c:v>Lothian</c:v>
                </c:pt>
                <c:pt idx="5">
                  <c:v>Grampian</c:v>
                </c:pt>
                <c:pt idx="6">
                  <c:v>Shetland</c:v>
                </c:pt>
                <c:pt idx="7">
                  <c:v>Forth Valley</c:v>
                </c:pt>
                <c:pt idx="8">
                  <c:v>Dumfries and Galloway</c:v>
                </c:pt>
                <c:pt idx="9">
                  <c:v>Tayside</c:v>
                </c:pt>
                <c:pt idx="10">
                  <c:v>Greater Glasgow and Clyde</c:v>
                </c:pt>
                <c:pt idx="11">
                  <c:v>Fife</c:v>
                </c:pt>
                <c:pt idx="12">
                  <c:v>Lanarkshire</c:v>
                </c:pt>
                <c:pt idx="13">
                  <c:v>Ayrshire and Arran</c:v>
                </c:pt>
              </c:strCache>
            </c:strRef>
          </c:cat>
          <c:val>
            <c:numRef>
              <c:f>DataFig6!$E$20:$E$33</c:f>
              <c:numCache>
                <c:formatCode>0.0</c:formatCode>
                <c:ptCount val="14"/>
                <c:pt idx="0">
                  <c:v>77.487520000000004</c:v>
                </c:pt>
                <c:pt idx="1">
                  <c:v>67.523139999999998</c:v>
                </c:pt>
                <c:pt idx="2">
                  <c:v>65.302629999999994</c:v>
                </c:pt>
                <c:pt idx="3">
                  <c:v>65.142380000000003</c:v>
                </c:pt>
                <c:pt idx="4">
                  <c:v>65.05668</c:v>
                </c:pt>
                <c:pt idx="5">
                  <c:v>63.460259999999998</c:v>
                </c:pt>
                <c:pt idx="6">
                  <c:v>62.499760000000002</c:v>
                </c:pt>
                <c:pt idx="7">
                  <c:v>61.834670000000003</c:v>
                </c:pt>
                <c:pt idx="8">
                  <c:v>61.409500000000001</c:v>
                </c:pt>
                <c:pt idx="9">
                  <c:v>60.970129999999997</c:v>
                </c:pt>
                <c:pt idx="10">
                  <c:v>60.28105</c:v>
                </c:pt>
                <c:pt idx="11">
                  <c:v>58.976260000000003</c:v>
                </c:pt>
                <c:pt idx="12">
                  <c:v>58.773899999999998</c:v>
                </c:pt>
                <c:pt idx="13">
                  <c:v>58.427390000000003</c:v>
                </c:pt>
              </c:numCache>
            </c:numRef>
          </c:val>
          <c:smooth val="0"/>
          <c:extLst xmlns:c15="http://schemas.microsoft.com/office/drawing/2012/chart">
            <c:ext xmlns:c16="http://schemas.microsoft.com/office/drawing/2014/chart" uri="{C3380CC4-5D6E-409C-BE32-E72D297353CC}">
              <c16:uniqueId val="{00000002-E858-4404-917C-9596C95E96A7}"/>
            </c:ext>
          </c:extLst>
        </c:ser>
        <c:ser>
          <c:idx val="2"/>
          <c:order val="1"/>
          <c:tx>
            <c:v>SCOTLAND</c:v>
          </c:tx>
          <c:spPr>
            <a:ln w="25400" cap="rnd">
              <a:solidFill>
                <a:schemeClr val="bg1">
                  <a:lumMod val="65000"/>
                </a:schemeClr>
              </a:solidFill>
              <a:prstDash val="sysDash"/>
              <a:round/>
            </a:ln>
            <a:effectLst/>
          </c:spPr>
          <c:marker>
            <c:symbol val="none"/>
          </c:marker>
          <c:cat>
            <c:strRef>
              <c:f>DataFig6!$D$20:$D$33</c:f>
              <c:strCache>
                <c:ptCount val="14"/>
                <c:pt idx="0">
                  <c:v>Orkney</c:v>
                </c:pt>
                <c:pt idx="1">
                  <c:v>Western Isles</c:v>
                </c:pt>
                <c:pt idx="2">
                  <c:v>Borders</c:v>
                </c:pt>
                <c:pt idx="3">
                  <c:v>Highland</c:v>
                </c:pt>
                <c:pt idx="4">
                  <c:v>Lothian</c:v>
                </c:pt>
                <c:pt idx="5">
                  <c:v>Grampian</c:v>
                </c:pt>
                <c:pt idx="6">
                  <c:v>Shetland</c:v>
                </c:pt>
                <c:pt idx="7">
                  <c:v>Forth Valley</c:v>
                </c:pt>
                <c:pt idx="8">
                  <c:v>Dumfries and Galloway</c:v>
                </c:pt>
                <c:pt idx="9">
                  <c:v>Tayside</c:v>
                </c:pt>
                <c:pt idx="10">
                  <c:v>Greater Glasgow and Clyde</c:v>
                </c:pt>
                <c:pt idx="11">
                  <c:v>Fife</c:v>
                </c:pt>
                <c:pt idx="12">
                  <c:v>Lanarkshire</c:v>
                </c:pt>
                <c:pt idx="13">
                  <c:v>Ayrshire and Arran</c:v>
                </c:pt>
              </c:strCache>
            </c:strRef>
          </c:cat>
          <c:val>
            <c:numRef>
              <c:f>DataFig6!$G$20:$G$33</c:f>
              <c:numCache>
                <c:formatCode>0.0</c:formatCode>
                <c:ptCount val="14"/>
                <c:pt idx="0">
                  <c:v>61.785640000000001</c:v>
                </c:pt>
                <c:pt idx="1">
                  <c:v>61.785640000000001</c:v>
                </c:pt>
                <c:pt idx="2">
                  <c:v>61.785640000000001</c:v>
                </c:pt>
                <c:pt idx="3">
                  <c:v>61.785640000000001</c:v>
                </c:pt>
                <c:pt idx="4">
                  <c:v>61.785640000000001</c:v>
                </c:pt>
                <c:pt idx="5">
                  <c:v>61.785640000000001</c:v>
                </c:pt>
                <c:pt idx="6">
                  <c:v>61.785640000000001</c:v>
                </c:pt>
                <c:pt idx="7">
                  <c:v>61.785640000000001</c:v>
                </c:pt>
                <c:pt idx="8">
                  <c:v>61.785640000000001</c:v>
                </c:pt>
                <c:pt idx="9">
                  <c:v>61.785640000000001</c:v>
                </c:pt>
                <c:pt idx="10">
                  <c:v>61.785640000000001</c:v>
                </c:pt>
                <c:pt idx="11">
                  <c:v>61.785640000000001</c:v>
                </c:pt>
                <c:pt idx="12">
                  <c:v>61.785640000000001</c:v>
                </c:pt>
                <c:pt idx="13">
                  <c:v>61.785640000000001</c:v>
                </c:pt>
              </c:numCache>
            </c:numRef>
          </c:val>
          <c:smooth val="0"/>
          <c:extLst>
            <c:ext xmlns:c16="http://schemas.microsoft.com/office/drawing/2014/chart" uri="{C3380CC4-5D6E-409C-BE32-E72D297353CC}">
              <c16:uniqueId val="{00000000-E858-4404-917C-9596C95E96A7}"/>
            </c:ext>
          </c:extLst>
        </c:ser>
        <c:dLbls>
          <c:showLegendKey val="0"/>
          <c:showVal val="0"/>
          <c:showCatName val="0"/>
          <c:showSerName val="0"/>
          <c:showPercent val="0"/>
          <c:showBubbleSize val="0"/>
        </c:dLbls>
        <c:marker val="1"/>
        <c:smooth val="0"/>
        <c:axId val="661982720"/>
        <c:axId val="661985672"/>
      </c:lineChart>
      <c:catAx>
        <c:axId val="661982720"/>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540000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61985672"/>
        <c:crosses val="autoZero"/>
        <c:auto val="1"/>
        <c:lblAlgn val="ctr"/>
        <c:lblOffset val="100"/>
        <c:tickMarkSkip val="1"/>
        <c:noMultiLvlLbl val="0"/>
      </c:catAx>
      <c:valAx>
        <c:axId val="661985672"/>
        <c:scaling>
          <c:orientation val="minMax"/>
          <c:max val="80"/>
          <c:min val="50"/>
        </c:scaling>
        <c:delete val="0"/>
        <c:axPos val="l"/>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a:solidFill>
                      <a:schemeClr val="tx1">
                        <a:lumMod val="65000"/>
                        <a:lumOff val="35000"/>
                      </a:schemeClr>
                    </a:solidFill>
                    <a:latin typeface="Arial" panose="020B0604020202020204" pitchFamily="34" charset="0"/>
                    <a:cs typeface="Arial" panose="020B0604020202020204" pitchFamily="34" charset="0"/>
                  </a:rPr>
                  <a:t>Healthy life expectancy at birth (years)</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619827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8.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20.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2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4.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0.9071</cdr:x>
      <cdr:y>0.44241</cdr:y>
    </cdr:from>
    <cdr:to>
      <cdr:x>1</cdr:x>
      <cdr:y>0.50985</cdr:y>
    </cdr:to>
    <cdr:sp macro="" textlink="">
      <cdr:nvSpPr>
        <cdr:cNvPr id="3" name="TextBox 1"/>
        <cdr:cNvSpPr txBox="1"/>
      </cdr:nvSpPr>
      <cdr:spPr>
        <a:xfrm xmlns:a="http://schemas.openxmlformats.org/drawingml/2006/main">
          <a:off x="8432764" y="2685716"/>
          <a:ext cx="863636" cy="4094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0">
              <a:solidFill>
                <a:schemeClr val="tx1">
                  <a:lumMod val="65000"/>
                  <a:lumOff val="35000"/>
                </a:schemeClr>
              </a:solidFill>
              <a:latin typeface="Arial" panose="020B0604020202020204" pitchFamily="34" charset="0"/>
              <a:cs typeface="Arial" panose="020B0604020202020204" pitchFamily="34" charset="0"/>
            </a:rPr>
            <a:t>Scotland  </a:t>
          </a:r>
        </a:p>
        <a:p xmlns:a="http://schemas.openxmlformats.org/drawingml/2006/main">
          <a:endParaRPr lang="en-GB" sz="1200" b="0">
            <a:solidFill>
              <a:schemeClr val="tx1">
                <a:lumMod val="65000"/>
                <a:lumOff val="35000"/>
              </a:schemeClr>
            </a:solidFill>
            <a:latin typeface="Arial" panose="020B0604020202020204" pitchFamily="34" charset="0"/>
            <a:cs typeface="Arial" panose="020B0604020202020204" pitchFamily="34" charset="0"/>
          </a:endParaRPr>
        </a:p>
        <a:p xmlns:a="http://schemas.openxmlformats.org/drawingml/2006/main">
          <a:endParaRPr lang="en-GB" sz="1200" b="0">
            <a:solidFill>
              <a:schemeClr val="tx1">
                <a:lumMod val="65000"/>
                <a:lumOff val="35000"/>
              </a:schemeClr>
            </a:solidFill>
            <a:latin typeface="Arial" panose="020B0604020202020204" pitchFamily="34" charset="0"/>
            <a:cs typeface="Arial" panose="020B0604020202020204" pitchFamily="34" charset="0"/>
          </a:endParaRP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0.84731</cdr:x>
      <cdr:y>0.47663</cdr:y>
    </cdr:from>
    <cdr:to>
      <cdr:x>0.94399</cdr:x>
      <cdr:y>0.53201</cdr:y>
    </cdr:to>
    <cdr:sp macro="" textlink="">
      <cdr:nvSpPr>
        <cdr:cNvPr id="2" name="TextBox 1"/>
        <cdr:cNvSpPr txBox="1"/>
      </cdr:nvSpPr>
      <cdr:spPr>
        <a:xfrm xmlns:a="http://schemas.openxmlformats.org/drawingml/2006/main">
          <a:off x="7876912" y="2893406"/>
          <a:ext cx="898776" cy="3361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0">
              <a:solidFill>
                <a:schemeClr val="tx1">
                  <a:lumMod val="65000"/>
                  <a:lumOff val="35000"/>
                </a:schemeClr>
              </a:solidFill>
              <a:latin typeface="Arial" panose="020B0604020202020204" pitchFamily="34" charset="0"/>
              <a:cs typeface="Arial" panose="020B0604020202020204" pitchFamily="34" charset="0"/>
            </a:rPr>
            <a:t>Scotland </a:t>
          </a:r>
        </a:p>
        <a:p xmlns:a="http://schemas.openxmlformats.org/drawingml/2006/main">
          <a:endParaRPr lang="en-GB" sz="1100" b="0">
            <a:solidFill>
              <a:schemeClr val="tx1">
                <a:lumMod val="65000"/>
                <a:lumOff val="35000"/>
              </a:schemeClr>
            </a:solidFill>
          </a:endParaRP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0.85314</cdr:x>
      <cdr:y>0.45139</cdr:y>
    </cdr:from>
    <cdr:to>
      <cdr:x>0.95415</cdr:x>
      <cdr:y>0.50677</cdr:y>
    </cdr:to>
    <cdr:sp macro="" textlink="">
      <cdr:nvSpPr>
        <cdr:cNvPr id="2" name="TextBox 1"/>
        <cdr:cNvSpPr txBox="1"/>
      </cdr:nvSpPr>
      <cdr:spPr>
        <a:xfrm xmlns:a="http://schemas.openxmlformats.org/drawingml/2006/main">
          <a:off x="7931150" y="2740224"/>
          <a:ext cx="939020" cy="3361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0">
              <a:solidFill>
                <a:schemeClr val="tx1">
                  <a:lumMod val="65000"/>
                  <a:lumOff val="35000"/>
                </a:schemeClr>
              </a:solidFill>
              <a:latin typeface="Arial" panose="020B0604020202020204" pitchFamily="34" charset="0"/>
              <a:cs typeface="Arial" panose="020B0604020202020204" pitchFamily="34" charset="0"/>
            </a:rPr>
            <a:t>Scotland</a:t>
          </a:r>
          <a:endParaRPr lang="en-GB" sz="1100" b="0">
            <a:solidFill>
              <a:schemeClr val="tx1">
                <a:lumMod val="65000"/>
                <a:lumOff val="35000"/>
              </a:schemeClr>
            </a:solidFill>
          </a:endParaRPr>
        </a:p>
      </cdr:txBody>
    </cdr:sp>
  </cdr:relSizeAnchor>
</c:userShapes>
</file>

<file path=xl/drawings/drawing16.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0.63691</cdr:x>
      <cdr:y>0.39405</cdr:y>
    </cdr:from>
    <cdr:to>
      <cdr:x>0.89951</cdr:x>
      <cdr:y>0.56291</cdr:y>
    </cdr:to>
    <cdr:sp macro="" textlink="">
      <cdr:nvSpPr>
        <cdr:cNvPr id="2" name="TextBox 1"/>
        <cdr:cNvSpPr txBox="1"/>
      </cdr:nvSpPr>
      <cdr:spPr>
        <a:xfrm xmlns:a="http://schemas.openxmlformats.org/drawingml/2006/main">
          <a:off x="5920952" y="2392100"/>
          <a:ext cx="2441235" cy="1025081"/>
        </a:xfrm>
        <a:prstGeom xmlns:a="http://schemas.openxmlformats.org/drawingml/2006/main" prst="rect">
          <a:avLst/>
        </a:prstGeom>
        <a:noFill xmlns:a="http://schemas.openxmlformats.org/drawingml/2006/main"/>
      </cdr:spPr>
      <cdr:txBody>
        <a:bodyPr xmlns:a="http://schemas.openxmlformats.org/drawingml/2006/main" vertOverflow="clip" wrap="square" rtlCol="0" anchor="ctr"/>
        <a:lstStyle xmlns:a="http://schemas.openxmlformats.org/drawingml/2006/main"/>
        <a:p xmlns:a="http://schemas.openxmlformats.org/drawingml/2006/main">
          <a:pPr algn="ctr"/>
          <a:r>
            <a:rPr lang="en-GB" sz="1400">
              <a:solidFill>
                <a:schemeClr val="tx1">
                  <a:lumMod val="65000"/>
                  <a:lumOff val="35000"/>
                </a:schemeClr>
              </a:solidFill>
              <a:latin typeface="Arial" panose="020B0604020202020204" pitchFamily="34" charset="0"/>
              <a:cs typeface="Arial" panose="020B0604020202020204" pitchFamily="34" charset="0"/>
            </a:rPr>
            <a:t>Male HLE in decile</a:t>
          </a:r>
          <a:r>
            <a:rPr lang="en-GB" sz="1400" baseline="0">
              <a:solidFill>
                <a:schemeClr val="tx1">
                  <a:lumMod val="65000"/>
                  <a:lumOff val="35000"/>
                </a:schemeClr>
              </a:solidFill>
              <a:latin typeface="Arial" panose="020B0604020202020204" pitchFamily="34" charset="0"/>
              <a:cs typeface="Arial" panose="020B0604020202020204" pitchFamily="34" charset="0"/>
            </a:rPr>
            <a:t> 10 (least deprived) was </a:t>
          </a:r>
          <a:r>
            <a:rPr lang="en-GB" sz="1400" b="1" baseline="0">
              <a:solidFill>
                <a:schemeClr val="tx1">
                  <a:lumMod val="65000"/>
                  <a:lumOff val="35000"/>
                </a:schemeClr>
              </a:solidFill>
              <a:latin typeface="Arial" panose="020B0604020202020204" pitchFamily="34" charset="0"/>
              <a:cs typeface="Arial" panose="020B0604020202020204" pitchFamily="34" charset="0"/>
            </a:rPr>
            <a:t>24.4</a:t>
          </a:r>
          <a:r>
            <a:rPr lang="en-GB" sz="1400" baseline="0">
              <a:solidFill>
                <a:schemeClr val="tx1">
                  <a:lumMod val="65000"/>
                  <a:lumOff val="35000"/>
                </a:schemeClr>
              </a:solidFill>
              <a:latin typeface="Arial" panose="020B0604020202020204" pitchFamily="34" charset="0"/>
              <a:cs typeface="Arial" panose="020B0604020202020204" pitchFamily="34" charset="0"/>
            </a:rPr>
            <a:t> years higher than in decile 1(most deprived)</a:t>
          </a:r>
          <a:endParaRPr lang="en-GB" sz="1400">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0.22996</cdr:x>
      <cdr:y>0.12644</cdr:y>
    </cdr:from>
    <cdr:to>
      <cdr:x>0.34853</cdr:x>
      <cdr:y>0.16355</cdr:y>
    </cdr:to>
    <cdr:sp macro="" textlink="">
      <cdr:nvSpPr>
        <cdr:cNvPr id="4" name="TextBox 3"/>
        <cdr:cNvSpPr txBox="1"/>
      </cdr:nvSpPr>
      <cdr:spPr>
        <a:xfrm xmlns:a="http://schemas.openxmlformats.org/drawingml/2006/main">
          <a:off x="2138947" y="768684"/>
          <a:ext cx="1102895" cy="2255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18.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c:userShapes xmlns:c="http://schemas.openxmlformats.org/drawingml/2006/chart">
  <cdr:relSizeAnchor xmlns:cdr="http://schemas.openxmlformats.org/drawingml/2006/chartDrawing">
    <cdr:from>
      <cdr:x>0.67583</cdr:x>
      <cdr:y>0.39727</cdr:y>
    </cdr:from>
    <cdr:to>
      <cdr:x>0.94664</cdr:x>
      <cdr:y>0.56613</cdr:y>
    </cdr:to>
    <cdr:sp macro="" textlink="">
      <cdr:nvSpPr>
        <cdr:cNvPr id="2" name="TextBox 1"/>
        <cdr:cNvSpPr txBox="1"/>
      </cdr:nvSpPr>
      <cdr:spPr>
        <a:xfrm xmlns:a="http://schemas.openxmlformats.org/drawingml/2006/main">
          <a:off x="6282815" y="2411693"/>
          <a:ext cx="2517558" cy="1025081"/>
        </a:xfrm>
        <a:prstGeom xmlns:a="http://schemas.openxmlformats.org/drawingml/2006/main" prst="rect">
          <a:avLst/>
        </a:prstGeom>
        <a:noFill xmlns:a="http://schemas.openxmlformats.org/drawingml/2006/main"/>
      </cdr:spPr>
      <cdr:txBody>
        <a:bodyPr xmlns:a="http://schemas.openxmlformats.org/drawingml/2006/main" vertOverflow="clip" wrap="square" rtlCol="0" anchor="ctr"/>
        <a:lstStyle xmlns:a="http://schemas.openxmlformats.org/drawingml/2006/main"/>
        <a:p xmlns:a="http://schemas.openxmlformats.org/drawingml/2006/main">
          <a:pPr algn="ctr"/>
          <a:r>
            <a:rPr lang="en-GB" sz="1400">
              <a:solidFill>
                <a:schemeClr val="tx1">
                  <a:lumMod val="65000"/>
                  <a:lumOff val="35000"/>
                </a:schemeClr>
              </a:solidFill>
              <a:latin typeface="Arial" panose="020B0604020202020204" pitchFamily="34" charset="0"/>
              <a:cs typeface="Arial" panose="020B0604020202020204" pitchFamily="34" charset="0"/>
            </a:rPr>
            <a:t>Female HLE in decile</a:t>
          </a:r>
          <a:r>
            <a:rPr lang="en-GB" sz="1400" baseline="0">
              <a:solidFill>
                <a:schemeClr val="tx1">
                  <a:lumMod val="65000"/>
                  <a:lumOff val="35000"/>
                </a:schemeClr>
              </a:solidFill>
              <a:latin typeface="Arial" panose="020B0604020202020204" pitchFamily="34" charset="0"/>
              <a:cs typeface="Arial" panose="020B0604020202020204" pitchFamily="34" charset="0"/>
            </a:rPr>
            <a:t> 10 (least deprived) was </a:t>
          </a:r>
          <a:r>
            <a:rPr lang="en-GB" sz="1400" b="1" baseline="0">
              <a:solidFill>
                <a:schemeClr val="tx1">
                  <a:lumMod val="65000"/>
                  <a:lumOff val="35000"/>
                </a:schemeClr>
              </a:solidFill>
              <a:latin typeface="Arial" panose="020B0604020202020204" pitchFamily="34" charset="0"/>
              <a:cs typeface="Arial" panose="020B0604020202020204" pitchFamily="34" charset="0"/>
            </a:rPr>
            <a:t>24.2</a:t>
          </a:r>
          <a:r>
            <a:rPr lang="en-GB" sz="1400" baseline="0">
              <a:solidFill>
                <a:schemeClr val="tx1">
                  <a:lumMod val="65000"/>
                  <a:lumOff val="35000"/>
                </a:schemeClr>
              </a:solidFill>
              <a:latin typeface="Arial" panose="020B0604020202020204" pitchFamily="34" charset="0"/>
              <a:cs typeface="Arial" panose="020B0604020202020204" pitchFamily="34" charset="0"/>
            </a:rPr>
            <a:t> years higher than in decile 1(most deprived)</a:t>
          </a:r>
          <a:endParaRPr lang="en-GB" sz="1400">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0.22996</cdr:x>
      <cdr:y>0.12644</cdr:y>
    </cdr:from>
    <cdr:to>
      <cdr:x>0.34853</cdr:x>
      <cdr:y>0.16355</cdr:y>
    </cdr:to>
    <cdr:sp macro="" textlink="">
      <cdr:nvSpPr>
        <cdr:cNvPr id="4" name="TextBox 3"/>
        <cdr:cNvSpPr txBox="1"/>
      </cdr:nvSpPr>
      <cdr:spPr>
        <a:xfrm xmlns:a="http://schemas.openxmlformats.org/drawingml/2006/main">
          <a:off x="2138947" y="768684"/>
          <a:ext cx="1102895" cy="2255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2.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0.95134</cdr:x>
      <cdr:y>0.51799</cdr:y>
    </cdr:from>
    <cdr:to>
      <cdr:x>0.98991</cdr:x>
      <cdr:y>0.56844</cdr:y>
    </cdr:to>
    <cdr:sp macro="" textlink="">
      <cdr:nvSpPr>
        <cdr:cNvPr id="2" name="TextBox 1"/>
        <cdr:cNvSpPr txBox="1"/>
      </cdr:nvSpPr>
      <cdr:spPr>
        <a:xfrm xmlns:a="http://schemas.openxmlformats.org/drawingml/2006/main">
          <a:off x="8844079" y="3144531"/>
          <a:ext cx="358562" cy="30626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b="1">
              <a:solidFill>
                <a:srgbClr val="B2B2D6"/>
              </a:solidFill>
              <a:latin typeface="Arial" panose="020B0604020202020204" pitchFamily="34" charset="0"/>
              <a:cs typeface="Arial" panose="020B0604020202020204" pitchFamily="34" charset="0"/>
            </a:rPr>
            <a:t>(LE)</a:t>
          </a:r>
        </a:p>
      </cdr:txBody>
    </cdr:sp>
  </cdr:relSizeAnchor>
  <cdr:relSizeAnchor xmlns:cdr="http://schemas.openxmlformats.org/drawingml/2006/chartDrawing">
    <cdr:from>
      <cdr:x>0.94937</cdr:x>
      <cdr:y>0.44581</cdr:y>
    </cdr:from>
    <cdr:to>
      <cdr:x>0.98795</cdr:x>
      <cdr:y>0.49626</cdr:y>
    </cdr:to>
    <cdr:sp macro="" textlink="">
      <cdr:nvSpPr>
        <cdr:cNvPr id="3" name="TextBox 1"/>
        <cdr:cNvSpPr txBox="1"/>
      </cdr:nvSpPr>
      <cdr:spPr>
        <a:xfrm xmlns:a="http://schemas.openxmlformats.org/drawingml/2006/main">
          <a:off x="8825706" y="2706321"/>
          <a:ext cx="358655" cy="30626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solidFill>
                <a:schemeClr val="tx1">
                  <a:lumMod val="65000"/>
                  <a:lumOff val="35000"/>
                </a:schemeClr>
              </a:solidFill>
              <a:latin typeface="Arial" panose="020B0604020202020204" pitchFamily="34" charset="0"/>
              <a:cs typeface="Arial" panose="020B0604020202020204" pitchFamily="34" charset="0"/>
            </a:rPr>
            <a:t>(</a:t>
          </a:r>
          <a:r>
            <a:rPr lang="en-GB" sz="1100" b="1">
              <a:solidFill>
                <a:srgbClr val="6466AE"/>
              </a:solidFill>
              <a:latin typeface="Arial" panose="020B0604020202020204" pitchFamily="34" charset="0"/>
              <a:cs typeface="Arial" panose="020B0604020202020204" pitchFamily="34" charset="0"/>
            </a:rPr>
            <a:t>HLE</a:t>
          </a:r>
          <a:r>
            <a:rPr lang="en-GB" sz="1100">
              <a:solidFill>
                <a:schemeClr val="tx1">
                  <a:lumMod val="65000"/>
                  <a:lumOff val="35000"/>
                </a:schemeClr>
              </a:solidFill>
              <a:latin typeface="Arial" panose="020B0604020202020204" pitchFamily="34" charset="0"/>
              <a:cs typeface="Arial" panose="020B0604020202020204" pitchFamily="34" charset="0"/>
            </a:rPr>
            <a:t>)</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0.56457</cdr:x>
      <cdr:y>0.55757</cdr:y>
    </cdr:from>
    <cdr:to>
      <cdr:x>0.74668</cdr:x>
      <cdr:y>0.62761</cdr:y>
    </cdr:to>
    <cdr:sp macro="" textlink="">
      <cdr:nvSpPr>
        <cdr:cNvPr id="2" name="TextBox 1"/>
        <cdr:cNvSpPr txBox="1"/>
      </cdr:nvSpPr>
      <cdr:spPr>
        <a:xfrm xmlns:a="http://schemas.openxmlformats.org/drawingml/2006/main">
          <a:off x="5248490" y="3384774"/>
          <a:ext cx="1692967" cy="4251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0">
              <a:solidFill>
                <a:schemeClr val="tx1">
                  <a:lumMod val="65000"/>
                  <a:lumOff val="35000"/>
                </a:schemeClr>
              </a:solidFill>
              <a:latin typeface="Arial" panose="020B0604020202020204" pitchFamily="34" charset="0"/>
              <a:cs typeface="Arial" panose="020B0604020202020204" pitchFamily="34" charset="0"/>
            </a:rPr>
            <a:t>Life</a:t>
          </a:r>
          <a:r>
            <a:rPr lang="en-GB" sz="1200" b="1">
              <a:solidFill>
                <a:schemeClr val="tx1">
                  <a:lumMod val="65000"/>
                  <a:lumOff val="35000"/>
                </a:schemeClr>
              </a:solidFill>
              <a:latin typeface="Arial" panose="020B0604020202020204" pitchFamily="34" charset="0"/>
              <a:cs typeface="Arial" panose="020B0604020202020204" pitchFamily="34" charset="0"/>
            </a:rPr>
            <a:t> </a:t>
          </a:r>
          <a:r>
            <a:rPr lang="en-GB" sz="1200" b="0">
              <a:solidFill>
                <a:schemeClr val="tx1">
                  <a:lumMod val="65000"/>
                  <a:lumOff val="35000"/>
                </a:schemeClr>
              </a:solidFill>
              <a:latin typeface="Arial" panose="020B0604020202020204" pitchFamily="34" charset="0"/>
              <a:cs typeface="Arial" panose="020B0604020202020204" pitchFamily="34" charset="0"/>
            </a:rPr>
            <a:t>Expectancy</a:t>
          </a:r>
        </a:p>
      </cdr:txBody>
    </cdr:sp>
  </cdr:relSizeAnchor>
  <cdr:relSizeAnchor xmlns:cdr="http://schemas.openxmlformats.org/drawingml/2006/chartDrawing">
    <cdr:from>
      <cdr:x>0.41866</cdr:x>
      <cdr:y>0.76567</cdr:y>
    </cdr:from>
    <cdr:to>
      <cdr:x>0.69649</cdr:x>
      <cdr:y>0.8357</cdr:y>
    </cdr:to>
    <cdr:sp macro="" textlink="">
      <cdr:nvSpPr>
        <cdr:cNvPr id="3" name="TextBox 1"/>
        <cdr:cNvSpPr txBox="1"/>
      </cdr:nvSpPr>
      <cdr:spPr>
        <a:xfrm xmlns:a="http://schemas.openxmlformats.org/drawingml/2006/main">
          <a:off x="3900488" y="4664472"/>
          <a:ext cx="2588419" cy="4266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0">
              <a:solidFill>
                <a:schemeClr val="tx1">
                  <a:lumMod val="65000"/>
                  <a:lumOff val="35000"/>
                </a:schemeClr>
              </a:solidFill>
              <a:latin typeface="Arial" panose="020B0604020202020204" pitchFamily="34" charset="0"/>
              <a:cs typeface="Arial" panose="020B0604020202020204" pitchFamily="34" charset="0"/>
            </a:rPr>
            <a:t>Healthy</a:t>
          </a:r>
          <a:r>
            <a:rPr lang="en-GB" sz="1200" b="0" baseline="0">
              <a:solidFill>
                <a:schemeClr val="tx1">
                  <a:lumMod val="65000"/>
                  <a:lumOff val="35000"/>
                </a:schemeClr>
              </a:solidFill>
              <a:latin typeface="Arial" panose="020B0604020202020204" pitchFamily="34" charset="0"/>
              <a:cs typeface="Arial" panose="020B0604020202020204" pitchFamily="34" charset="0"/>
            </a:rPr>
            <a:t> </a:t>
          </a:r>
          <a:r>
            <a:rPr lang="en-GB" sz="1200" b="0">
              <a:solidFill>
                <a:schemeClr val="tx1">
                  <a:lumMod val="65000"/>
                  <a:lumOff val="35000"/>
                </a:schemeClr>
              </a:solidFill>
              <a:latin typeface="Arial" panose="020B0604020202020204" pitchFamily="34" charset="0"/>
              <a:cs typeface="Arial" panose="020B0604020202020204" pitchFamily="34" charset="0"/>
            </a:rPr>
            <a:t>Life Expectancy</a:t>
          </a:r>
        </a:p>
      </cdr:txBody>
    </cdr:sp>
  </cdr:relSizeAnchor>
  <cdr:relSizeAnchor xmlns:cdr="http://schemas.openxmlformats.org/drawingml/2006/chartDrawing">
    <cdr:from>
      <cdr:x>0.59651</cdr:x>
      <cdr:y>0.26078</cdr:y>
    </cdr:from>
    <cdr:to>
      <cdr:x>0.95101</cdr:x>
      <cdr:y>0.33081</cdr:y>
    </cdr:to>
    <cdr:sp macro="" textlink="">
      <cdr:nvSpPr>
        <cdr:cNvPr id="4" name="TextBox 1"/>
        <cdr:cNvSpPr txBox="1"/>
      </cdr:nvSpPr>
      <cdr:spPr>
        <a:xfrm xmlns:a="http://schemas.openxmlformats.org/drawingml/2006/main">
          <a:off x="5557441" y="1588691"/>
          <a:ext cx="3302794" cy="4266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0">
              <a:solidFill>
                <a:schemeClr val="tx1">
                  <a:lumMod val="65000"/>
                  <a:lumOff val="35000"/>
                </a:schemeClr>
              </a:solidFill>
              <a:latin typeface="Arial" panose="020B0604020202020204" pitchFamily="34" charset="0"/>
              <a:cs typeface="Arial" panose="020B0604020202020204" pitchFamily="34" charset="0"/>
            </a:rPr>
            <a:t>Proportion of rest of life in good health</a:t>
          </a:r>
        </a:p>
        <a:p xmlns:a="http://schemas.openxmlformats.org/drawingml/2006/main">
          <a:endParaRPr lang="en-GB" sz="12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0.41692</cdr:x>
      <cdr:y>0.09795</cdr:y>
    </cdr:from>
    <cdr:to>
      <cdr:x>0.63777</cdr:x>
      <cdr:y>0.1327</cdr:y>
    </cdr:to>
    <cdr:sp macro="" textlink="">
      <cdr:nvSpPr>
        <cdr:cNvPr id="5" name="TextBox 4"/>
        <cdr:cNvSpPr txBox="1"/>
      </cdr:nvSpPr>
      <cdr:spPr>
        <a:xfrm xmlns:a="http://schemas.openxmlformats.org/drawingml/2006/main">
          <a:off x="3886970" y="596515"/>
          <a:ext cx="2058939" cy="2116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8.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0.89413</cdr:x>
      <cdr:y>0.47379</cdr:y>
    </cdr:from>
    <cdr:to>
      <cdr:x>0.98943</cdr:x>
      <cdr:y>0.51802</cdr:y>
    </cdr:to>
    <cdr:sp macro="" textlink="">
      <cdr:nvSpPr>
        <cdr:cNvPr id="3" name="TextBox 1"/>
        <cdr:cNvSpPr txBox="1"/>
      </cdr:nvSpPr>
      <cdr:spPr>
        <a:xfrm xmlns:a="http://schemas.openxmlformats.org/drawingml/2006/main">
          <a:off x="8312162" y="2876218"/>
          <a:ext cx="885947" cy="2685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0">
              <a:solidFill>
                <a:schemeClr val="tx1">
                  <a:lumMod val="65000"/>
                  <a:lumOff val="35000"/>
                </a:schemeClr>
              </a:solidFill>
              <a:latin typeface="Arial" panose="020B0604020202020204" pitchFamily="34" charset="0"/>
              <a:cs typeface="Arial" panose="020B0604020202020204" pitchFamily="34" charset="0"/>
            </a:rPr>
            <a:t>Scotland</a:t>
          </a:r>
          <a:r>
            <a:rPr lang="en-GB" sz="1200" b="0" baseline="0">
              <a:solidFill>
                <a:schemeClr val="tx1">
                  <a:lumMod val="65000"/>
                  <a:lumOff val="35000"/>
                </a:schemeClr>
              </a:solidFill>
              <a:latin typeface="Arial" panose="020B0604020202020204" pitchFamily="34" charset="0"/>
              <a:cs typeface="Arial" panose="020B0604020202020204" pitchFamily="34" charset="0"/>
            </a:rPr>
            <a:t> </a:t>
          </a:r>
          <a:endParaRPr lang="en-GB" sz="1200" b="0">
            <a:solidFill>
              <a:schemeClr val="tx1">
                <a:lumMod val="65000"/>
                <a:lumOff val="35000"/>
              </a:schemeClr>
            </a:solidFill>
            <a:latin typeface="Arial" panose="020B0604020202020204" pitchFamily="34" charset="0"/>
            <a:cs typeface="Arial" panose="020B0604020202020204" pitchFamily="34" charset="0"/>
          </a:endParaRPr>
        </a:p>
        <a:p xmlns:a="http://schemas.openxmlformats.org/drawingml/2006/main">
          <a:endParaRPr lang="en-GB" sz="1200" b="0">
            <a:solidFill>
              <a:schemeClr val="tx1">
                <a:lumMod val="65000"/>
                <a:lumOff val="35000"/>
              </a:schemeClr>
            </a:solidFill>
            <a:latin typeface="Arial" panose="020B0604020202020204" pitchFamily="34" charset="0"/>
            <a:cs typeface="Arial" panose="020B0604020202020204" pitchFamily="34" charset="0"/>
          </a:endParaRPr>
        </a:p>
        <a:p xmlns:a="http://schemas.openxmlformats.org/drawingml/2006/main">
          <a:endParaRPr lang="en-GB" sz="1200" b="0">
            <a:solidFill>
              <a:schemeClr val="tx1">
                <a:lumMod val="65000"/>
                <a:lumOff val="35000"/>
              </a:schemeClr>
            </a:solidFill>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tabSelected="1" workbookViewId="0">
      <selection sqref="A1:G1"/>
    </sheetView>
  </sheetViews>
  <sheetFormatPr defaultColWidth="9.140625" defaultRowHeight="15" x14ac:dyDescent="0.2"/>
  <cols>
    <col min="1" max="1" width="15.140625" style="149" customWidth="1"/>
    <col min="2" max="16384" width="9.140625" style="149"/>
  </cols>
  <sheetData>
    <row r="1" spans="1:9" ht="18" customHeight="1" x14ac:dyDescent="0.25">
      <c r="A1" s="158" t="s">
        <v>177</v>
      </c>
      <c r="B1" s="158"/>
      <c r="C1" s="158"/>
      <c r="D1" s="158"/>
      <c r="E1" s="158"/>
      <c r="F1" s="158"/>
      <c r="G1" s="158"/>
    </row>
    <row r="2" spans="1:9" ht="18" customHeight="1" x14ac:dyDescent="0.25">
      <c r="A2" s="158" t="s">
        <v>0</v>
      </c>
      <c r="B2" s="158"/>
      <c r="D2" s="42"/>
      <c r="E2" s="42"/>
      <c r="F2" s="42"/>
      <c r="G2" s="42"/>
    </row>
    <row r="3" spans="1:9" ht="15" customHeight="1" x14ac:dyDescent="0.2"/>
    <row r="4" spans="1:9" ht="13.5" customHeight="1" x14ac:dyDescent="0.2">
      <c r="A4" s="63" t="s">
        <v>195</v>
      </c>
    </row>
    <row r="6" spans="1:9" x14ac:dyDescent="0.2">
      <c r="A6" s="95" t="s">
        <v>184</v>
      </c>
      <c r="B6" s="150" t="s">
        <v>192</v>
      </c>
      <c r="C6" s="150"/>
      <c r="D6" s="150"/>
      <c r="E6" s="150"/>
      <c r="F6" s="150"/>
      <c r="G6" s="150"/>
      <c r="H6" s="150"/>
      <c r="I6" s="150"/>
    </row>
    <row r="7" spans="1:9" x14ac:dyDescent="0.2">
      <c r="A7" s="95" t="s">
        <v>185</v>
      </c>
      <c r="B7" s="150" t="s">
        <v>193</v>
      </c>
      <c r="C7" s="150"/>
      <c r="D7" s="150"/>
      <c r="E7" s="150"/>
      <c r="F7" s="150"/>
      <c r="G7" s="150"/>
      <c r="H7" s="150"/>
      <c r="I7" s="150"/>
    </row>
    <row r="8" spans="1:9" x14ac:dyDescent="0.2">
      <c r="A8" s="95" t="s">
        <v>186</v>
      </c>
      <c r="B8" s="150" t="s">
        <v>176</v>
      </c>
      <c r="C8" s="150"/>
      <c r="D8" s="150"/>
      <c r="E8" s="150"/>
      <c r="F8" s="150"/>
      <c r="G8" s="150"/>
      <c r="H8" s="150"/>
      <c r="I8" s="150"/>
    </row>
    <row r="9" spans="1:9" x14ac:dyDescent="0.2">
      <c r="A9" s="95" t="s">
        <v>187</v>
      </c>
      <c r="B9" s="150" t="s">
        <v>178</v>
      </c>
      <c r="C9" s="150"/>
      <c r="D9" s="150"/>
      <c r="E9" s="150"/>
      <c r="F9" s="150"/>
      <c r="G9" s="150"/>
      <c r="H9" s="150"/>
      <c r="I9" s="150"/>
    </row>
    <row r="10" spans="1:9" x14ac:dyDescent="0.2">
      <c r="A10" s="95" t="s">
        <v>188</v>
      </c>
      <c r="B10" s="150" t="s">
        <v>198</v>
      </c>
      <c r="C10" s="150"/>
      <c r="D10" s="150"/>
      <c r="E10" s="150"/>
      <c r="F10" s="150"/>
      <c r="G10" s="150"/>
      <c r="H10" s="150"/>
      <c r="I10" s="150"/>
    </row>
    <row r="11" spans="1:9" x14ac:dyDescent="0.2">
      <c r="A11" s="95" t="s">
        <v>189</v>
      </c>
      <c r="B11" s="150" t="s">
        <v>197</v>
      </c>
      <c r="C11" s="150"/>
      <c r="D11" s="150"/>
      <c r="E11" s="150"/>
      <c r="F11" s="150"/>
      <c r="G11" s="150"/>
      <c r="H11" s="150"/>
      <c r="I11" s="150"/>
    </row>
    <row r="12" spans="1:9" x14ac:dyDescent="0.2">
      <c r="A12" s="95" t="s">
        <v>190</v>
      </c>
      <c r="B12" s="150" t="s">
        <v>196</v>
      </c>
      <c r="C12" s="150"/>
      <c r="D12" s="150"/>
      <c r="E12" s="150"/>
      <c r="F12" s="150"/>
      <c r="G12" s="150"/>
      <c r="H12" s="150"/>
      <c r="I12" s="150"/>
    </row>
    <row r="13" spans="1:9" x14ac:dyDescent="0.2">
      <c r="A13" s="95" t="s">
        <v>191</v>
      </c>
      <c r="B13" s="150" t="s">
        <v>194</v>
      </c>
      <c r="C13" s="150"/>
      <c r="D13" s="150"/>
      <c r="E13" s="150"/>
      <c r="F13" s="150"/>
      <c r="G13" s="150"/>
      <c r="H13" s="150"/>
      <c r="I13" s="150"/>
    </row>
    <row r="14" spans="1:9" x14ac:dyDescent="0.2">
      <c r="B14" s="152"/>
      <c r="C14" s="152"/>
      <c r="D14" s="152"/>
      <c r="E14" s="152"/>
      <c r="F14" s="152"/>
      <c r="G14" s="152"/>
      <c r="H14" s="152"/>
      <c r="I14" s="152"/>
    </row>
    <row r="15" spans="1:9" x14ac:dyDescent="0.2">
      <c r="A15" s="151" t="s">
        <v>211</v>
      </c>
      <c r="B15" s="151"/>
    </row>
    <row r="17" spans="2:9" x14ac:dyDescent="0.2">
      <c r="B17" s="136"/>
      <c r="C17" s="136"/>
      <c r="D17" s="136"/>
      <c r="E17" s="136"/>
      <c r="F17" s="136"/>
      <c r="G17" s="136"/>
      <c r="H17" s="136"/>
      <c r="I17" s="136"/>
    </row>
    <row r="18" spans="2:9" x14ac:dyDescent="0.2">
      <c r="B18" s="136"/>
      <c r="C18" s="136"/>
      <c r="D18" s="136"/>
      <c r="E18" s="136"/>
      <c r="F18" s="136"/>
      <c r="G18" s="136"/>
      <c r="H18" s="136"/>
      <c r="I18" s="136"/>
    </row>
    <row r="19" spans="2:9" x14ac:dyDescent="0.2">
      <c r="B19" s="136"/>
      <c r="C19" s="136"/>
      <c r="D19" s="136"/>
      <c r="E19" s="136"/>
      <c r="F19" s="136"/>
      <c r="G19" s="136"/>
      <c r="H19" s="136"/>
      <c r="I19" s="136"/>
    </row>
    <row r="20" spans="2:9" x14ac:dyDescent="0.2">
      <c r="B20" s="136"/>
      <c r="C20" s="136"/>
      <c r="D20" s="136"/>
      <c r="E20" s="136"/>
      <c r="F20" s="136"/>
      <c r="G20" s="136"/>
      <c r="H20" s="136"/>
      <c r="I20" s="136"/>
    </row>
    <row r="21" spans="2:9" x14ac:dyDescent="0.2">
      <c r="B21" s="136"/>
      <c r="C21" s="136"/>
      <c r="D21" s="136"/>
      <c r="E21" s="136"/>
      <c r="F21" s="136"/>
      <c r="G21" s="136"/>
      <c r="H21" s="136"/>
      <c r="I21" s="136"/>
    </row>
    <row r="22" spans="2:9" x14ac:dyDescent="0.2">
      <c r="B22" s="136"/>
      <c r="C22" s="136"/>
      <c r="D22" s="136"/>
      <c r="E22" s="136"/>
      <c r="F22" s="136"/>
      <c r="G22" s="136"/>
      <c r="H22" s="136"/>
      <c r="I22" s="136"/>
    </row>
    <row r="23" spans="2:9" x14ac:dyDescent="0.2">
      <c r="B23" s="136"/>
      <c r="C23" s="136"/>
      <c r="D23" s="136"/>
      <c r="E23" s="136"/>
      <c r="F23" s="136"/>
      <c r="G23" s="136"/>
      <c r="H23" s="136"/>
      <c r="I23" s="136"/>
    </row>
    <row r="24" spans="2:9" x14ac:dyDescent="0.2">
      <c r="B24" s="136"/>
      <c r="C24" s="136"/>
      <c r="D24" s="136"/>
      <c r="E24" s="136"/>
      <c r="F24" s="136"/>
      <c r="G24" s="136"/>
      <c r="H24" s="136"/>
      <c r="I24" s="136"/>
    </row>
    <row r="25" spans="2:9" x14ac:dyDescent="0.2">
      <c r="B25" s="136"/>
      <c r="C25" s="136"/>
      <c r="D25" s="136"/>
      <c r="E25" s="136"/>
      <c r="F25" s="136"/>
      <c r="G25" s="136"/>
      <c r="H25" s="136"/>
      <c r="I25" s="136"/>
    </row>
    <row r="26" spans="2:9" x14ac:dyDescent="0.2">
      <c r="B26" s="136"/>
      <c r="C26" s="136"/>
      <c r="D26" s="136"/>
      <c r="E26" s="136"/>
      <c r="F26" s="136"/>
      <c r="G26" s="136"/>
      <c r="H26" s="136"/>
      <c r="I26" s="136"/>
    </row>
    <row r="27" spans="2:9" x14ac:dyDescent="0.2">
      <c r="B27" s="136"/>
      <c r="C27" s="136"/>
      <c r="D27" s="136"/>
      <c r="E27" s="136"/>
      <c r="F27" s="136"/>
      <c r="G27" s="136"/>
      <c r="H27" s="136"/>
      <c r="I27" s="136"/>
    </row>
    <row r="28" spans="2:9" x14ac:dyDescent="0.2">
      <c r="B28" s="136"/>
      <c r="C28" s="136"/>
      <c r="D28" s="136"/>
      <c r="E28" s="136"/>
      <c r="F28" s="136"/>
      <c r="G28" s="136"/>
      <c r="H28" s="136"/>
      <c r="I28" s="136"/>
    </row>
    <row r="29" spans="2:9" x14ac:dyDescent="0.2">
      <c r="B29" s="136"/>
      <c r="C29" s="136"/>
      <c r="D29" s="136"/>
      <c r="E29" s="136"/>
      <c r="F29" s="136"/>
      <c r="G29" s="136"/>
      <c r="H29" s="136"/>
      <c r="I29" s="136"/>
    </row>
  </sheetData>
  <mergeCells count="12">
    <mergeCell ref="B9:I9"/>
    <mergeCell ref="A15:B15"/>
    <mergeCell ref="B10:I10"/>
    <mergeCell ref="B11:I11"/>
    <mergeCell ref="B12:I12"/>
    <mergeCell ref="B13:I13"/>
    <mergeCell ref="B14:I14"/>
    <mergeCell ref="A1:G1"/>
    <mergeCell ref="A2:B2"/>
    <mergeCell ref="B6:I6"/>
    <mergeCell ref="B7:I7"/>
    <mergeCell ref="B8:I8"/>
  </mergeCells>
  <hyperlinks>
    <hyperlink ref="B6:I6" location="'Figure 1 data'!A1" display="Healthy life expectancy at birth, Scotland, 2009-2011 to 2018-2020"/>
    <hyperlink ref="B7:I7" location="'Figure 2 Data'!A1" display="Healthy life expectancy at 65, Scotland, 2009-2011 to 2018-2020"/>
    <hyperlink ref="B8:I8" location="'Figure 3 Data'!A1" display="Change in healthy life expectancy in Scotland over the last decade "/>
    <hyperlink ref="B9:I9" location="'Figure 4 Data'!A1" display="Healthy life expectancy by age group in Scotland, 2018-2020. "/>
    <hyperlink ref="B10:I10" location="'Figure 5 Data'!A1" display="Healthy Life Expectancy by Council Area in Scotland, 2018-2020"/>
    <hyperlink ref="B11:I11" location="'Figure 6 Data'!A1" display="Healthy Life Expectancy by Health Board in Scotland, 2018-2020"/>
    <hyperlink ref="B12:I12" location="'Figure 7 Data'!A1" display="Healthy Life Expectancy by SIMD decile, Scotland, 2018-2020"/>
    <hyperlink ref="B13:I13" location="'Figure 8 data'!A1" display="Healthy life expectancy by urban rural classificaiton, Scotland, 2018-2020"/>
  </hyperlinks>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zoomScaleNormal="100" workbookViewId="0">
      <selection sqref="A1:G1"/>
    </sheetView>
  </sheetViews>
  <sheetFormatPr defaultColWidth="9.140625" defaultRowHeight="12.75" x14ac:dyDescent="0.2"/>
  <cols>
    <col min="1" max="1" width="19.5703125" style="95" customWidth="1"/>
    <col min="2" max="2" width="21.7109375" style="95" customWidth="1"/>
    <col min="3" max="3" width="20.5703125" style="95" customWidth="1"/>
    <col min="4" max="4" width="23.5703125" style="95" customWidth="1"/>
    <col min="5" max="5" width="25.5703125" style="95" customWidth="1"/>
    <col min="6" max="6" width="1.140625" style="138" customWidth="1"/>
    <col min="7" max="7" width="9.85546875" style="95" customWidth="1"/>
    <col min="8" max="10" width="22.42578125" style="95" customWidth="1"/>
    <col min="11" max="11" width="15.85546875" style="95" customWidth="1"/>
    <col min="12" max="12" width="20" style="95" customWidth="1"/>
    <col min="13" max="13" width="24.42578125" style="95" customWidth="1"/>
    <col min="14" max="14" width="4.28515625" style="95" customWidth="1"/>
    <col min="15" max="15" width="17.42578125" style="95" customWidth="1"/>
    <col min="16" max="16" width="18.7109375" style="95" customWidth="1"/>
    <col min="17" max="17" width="20.7109375" style="95" customWidth="1"/>
    <col min="18" max="16384" width="9.140625" style="95"/>
  </cols>
  <sheetData>
    <row r="1" spans="1:10" ht="18" customHeight="1" x14ac:dyDescent="0.2">
      <c r="A1" s="175" t="s">
        <v>177</v>
      </c>
      <c r="B1" s="175"/>
      <c r="C1" s="175"/>
      <c r="D1" s="175"/>
      <c r="E1" s="175"/>
      <c r="F1" s="175"/>
      <c r="G1" s="175"/>
      <c r="H1" s="112" t="s">
        <v>175</v>
      </c>
    </row>
    <row r="2" spans="1:10" ht="18" customHeight="1" x14ac:dyDescent="0.25">
      <c r="A2" s="164" t="s">
        <v>208</v>
      </c>
      <c r="B2" s="164"/>
      <c r="C2" s="164"/>
      <c r="D2" s="164"/>
      <c r="E2" s="164"/>
      <c r="H2" s="119"/>
    </row>
    <row r="3" spans="1:10" ht="15" customHeight="1" x14ac:dyDescent="0.2"/>
    <row r="4" spans="1:10" ht="12.6" customHeight="1" x14ac:dyDescent="0.2">
      <c r="A4" s="230" t="s">
        <v>120</v>
      </c>
      <c r="B4" s="233" t="s">
        <v>121</v>
      </c>
      <c r="C4" s="226" t="s">
        <v>209</v>
      </c>
      <c r="D4" s="219" t="s">
        <v>23</v>
      </c>
      <c r="E4" s="222" t="s">
        <v>24</v>
      </c>
      <c r="F4" s="129"/>
      <c r="G4" s="226" t="s">
        <v>92</v>
      </c>
      <c r="H4" s="219" t="s">
        <v>23</v>
      </c>
      <c r="I4" s="222" t="s">
        <v>24</v>
      </c>
    </row>
    <row r="5" spans="1:10" ht="12.6" customHeight="1" x14ac:dyDescent="0.2">
      <c r="A5" s="231"/>
      <c r="B5" s="234"/>
      <c r="C5" s="227"/>
      <c r="D5" s="220"/>
      <c r="E5" s="223"/>
      <c r="F5" s="139"/>
      <c r="G5" s="227"/>
      <c r="H5" s="220"/>
      <c r="I5" s="223"/>
    </row>
    <row r="6" spans="1:10" x14ac:dyDescent="0.2">
      <c r="A6" s="232"/>
      <c r="B6" s="235"/>
      <c r="C6" s="228"/>
      <c r="D6" s="221"/>
      <c r="E6" s="224"/>
      <c r="F6" s="140"/>
      <c r="G6" s="228"/>
      <c r="H6" s="221"/>
      <c r="I6" s="224"/>
      <c r="J6" s="117"/>
    </row>
    <row r="7" spans="1:10" x14ac:dyDescent="0.2">
      <c r="A7" s="225" t="s">
        <v>1</v>
      </c>
      <c r="B7" s="21"/>
      <c r="C7" s="28"/>
      <c r="D7" s="97"/>
      <c r="E7" s="98"/>
      <c r="F7" s="129"/>
      <c r="G7" s="28"/>
      <c r="H7" s="97"/>
      <c r="I7" s="98"/>
      <c r="J7" s="117"/>
    </row>
    <row r="8" spans="1:10" x14ac:dyDescent="0.2">
      <c r="A8" s="225"/>
      <c r="B8" s="115" t="s">
        <v>122</v>
      </c>
      <c r="C8" s="89">
        <v>45.392650000000003</v>
      </c>
      <c r="D8" s="83">
        <v>43.230029999999999</v>
      </c>
      <c r="E8" s="90">
        <v>47.55527</v>
      </c>
      <c r="F8" s="84">
        <f>C8-D8</f>
        <v>2.162620000000004</v>
      </c>
      <c r="G8" s="89">
        <v>5.98482</v>
      </c>
      <c r="H8" s="83">
        <v>4.70547</v>
      </c>
      <c r="I8" s="90">
        <v>7.26417</v>
      </c>
      <c r="J8" s="117"/>
    </row>
    <row r="9" spans="1:10" x14ac:dyDescent="0.2">
      <c r="A9" s="225"/>
      <c r="B9" s="115" t="s">
        <v>123</v>
      </c>
      <c r="C9" s="89">
        <v>50.841529999999999</v>
      </c>
      <c r="D9" s="83">
        <v>49.066090000000003</v>
      </c>
      <c r="E9" s="90">
        <v>52.616959999999999</v>
      </c>
      <c r="F9" s="84">
        <f t="shared" ref="F9:F17" si="0">C9-D9</f>
        <v>1.7754399999999961</v>
      </c>
      <c r="G9" s="89">
        <v>5.7308700000000004</v>
      </c>
      <c r="H9" s="83">
        <v>4.6293499999999996</v>
      </c>
      <c r="I9" s="90">
        <v>6.8323900000000002</v>
      </c>
      <c r="J9" s="117"/>
    </row>
    <row r="10" spans="1:10" x14ac:dyDescent="0.2">
      <c r="A10" s="225"/>
      <c r="B10" s="115" t="s">
        <v>124</v>
      </c>
      <c r="C10" s="89">
        <v>55.080939999999998</v>
      </c>
      <c r="D10" s="83">
        <v>53.431829999999998</v>
      </c>
      <c r="E10" s="90">
        <v>56.730049999999999</v>
      </c>
      <c r="F10" s="84">
        <f t="shared" si="0"/>
        <v>1.6491100000000003</v>
      </c>
      <c r="G10" s="89">
        <v>7.6442100000000002</v>
      </c>
      <c r="H10" s="83">
        <v>6.5988600000000002</v>
      </c>
      <c r="I10" s="90">
        <v>8.6895600000000002</v>
      </c>
      <c r="J10" s="117"/>
    </row>
    <row r="11" spans="1:10" x14ac:dyDescent="0.2">
      <c r="A11" s="225"/>
      <c r="B11" s="115" t="s">
        <v>125</v>
      </c>
      <c r="C11" s="89">
        <v>56.669809999999998</v>
      </c>
      <c r="D11" s="83">
        <v>54.894280000000002</v>
      </c>
      <c r="E11" s="90">
        <v>58.445349999999998</v>
      </c>
      <c r="F11" s="84">
        <f t="shared" si="0"/>
        <v>1.7755299999999963</v>
      </c>
      <c r="G11" s="89">
        <v>8.3411600000000004</v>
      </c>
      <c r="H11" s="83">
        <v>7.3985000000000003</v>
      </c>
      <c r="I11" s="90">
        <v>9.28383</v>
      </c>
      <c r="J11" s="117"/>
    </row>
    <row r="12" spans="1:10" x14ac:dyDescent="0.2">
      <c r="A12" s="225"/>
      <c r="B12" s="115" t="s">
        <v>126</v>
      </c>
      <c r="C12" s="89">
        <v>61.786380000000001</v>
      </c>
      <c r="D12" s="83">
        <v>60.337919999999997</v>
      </c>
      <c r="E12" s="90">
        <v>63.234839999999998</v>
      </c>
      <c r="F12" s="84">
        <f t="shared" si="0"/>
        <v>1.4484600000000043</v>
      </c>
      <c r="G12" s="89">
        <v>9.3620400000000004</v>
      </c>
      <c r="H12" s="83">
        <v>8.3633400000000009</v>
      </c>
      <c r="I12" s="90">
        <v>10.360749999999999</v>
      </c>
      <c r="J12" s="117"/>
    </row>
    <row r="13" spans="1:10" x14ac:dyDescent="0.2">
      <c r="A13" s="225"/>
      <c r="B13" s="115" t="s">
        <v>127</v>
      </c>
      <c r="C13" s="89">
        <v>64.328400000000002</v>
      </c>
      <c r="D13" s="83">
        <v>63.013910000000003</v>
      </c>
      <c r="E13" s="90">
        <v>65.642889999999994</v>
      </c>
      <c r="F13" s="84">
        <f t="shared" si="0"/>
        <v>1.3144899999999993</v>
      </c>
      <c r="G13" s="89">
        <v>10.372450000000001</v>
      </c>
      <c r="H13" s="83">
        <v>9.4734200000000008</v>
      </c>
      <c r="I13" s="90">
        <v>11.27149</v>
      </c>
      <c r="J13" s="117"/>
    </row>
    <row r="14" spans="1:10" x14ac:dyDescent="0.2">
      <c r="A14" s="225"/>
      <c r="B14" s="115" t="s">
        <v>128</v>
      </c>
      <c r="C14" s="89">
        <v>66.568179999999998</v>
      </c>
      <c r="D14" s="83">
        <v>65.121480000000005</v>
      </c>
      <c r="E14" s="90">
        <v>68.014889999999994</v>
      </c>
      <c r="F14" s="84">
        <f t="shared" si="0"/>
        <v>1.4466999999999928</v>
      </c>
      <c r="G14" s="89">
        <v>12.291980000000001</v>
      </c>
      <c r="H14" s="83">
        <v>11.298299999999999</v>
      </c>
      <c r="I14" s="90">
        <v>13.28566</v>
      </c>
      <c r="J14" s="117"/>
    </row>
    <row r="15" spans="1:10" x14ac:dyDescent="0.2">
      <c r="A15" s="225"/>
      <c r="B15" s="115" t="s">
        <v>129</v>
      </c>
      <c r="C15" s="89">
        <v>67.975899999999996</v>
      </c>
      <c r="D15" s="83">
        <v>66.715649999999997</v>
      </c>
      <c r="E15" s="90">
        <v>69.236159999999998</v>
      </c>
      <c r="F15" s="84">
        <f t="shared" si="0"/>
        <v>1.2602499999999992</v>
      </c>
      <c r="G15" s="89">
        <v>10.98686</v>
      </c>
      <c r="H15" s="83">
        <v>10.0962</v>
      </c>
      <c r="I15" s="90">
        <v>11.87753</v>
      </c>
      <c r="J15" s="117"/>
    </row>
    <row r="16" spans="1:10" x14ac:dyDescent="0.2">
      <c r="A16" s="225"/>
      <c r="B16" s="115" t="s">
        <v>130</v>
      </c>
      <c r="C16" s="89">
        <v>69.938929999999999</v>
      </c>
      <c r="D16" s="83">
        <v>68.586100000000002</v>
      </c>
      <c r="E16" s="90">
        <v>71.291749999999993</v>
      </c>
      <c r="F16" s="84">
        <f t="shared" si="0"/>
        <v>1.3528299999999973</v>
      </c>
      <c r="G16" s="89">
        <v>12.183339999999999</v>
      </c>
      <c r="H16" s="83">
        <v>11.0831</v>
      </c>
      <c r="I16" s="90">
        <v>13.28359</v>
      </c>
      <c r="J16" s="117"/>
    </row>
    <row r="17" spans="1:10" x14ac:dyDescent="0.2">
      <c r="A17" s="225"/>
      <c r="B17" s="115" t="s">
        <v>131</v>
      </c>
      <c r="C17" s="89">
        <v>69.748390000000001</v>
      </c>
      <c r="D17" s="83">
        <v>68.324060000000003</v>
      </c>
      <c r="E17" s="90">
        <v>71.172709999999995</v>
      </c>
      <c r="F17" s="84">
        <f t="shared" si="0"/>
        <v>1.4243299999999977</v>
      </c>
      <c r="G17" s="89">
        <v>11.686680000000001</v>
      </c>
      <c r="H17" s="83">
        <v>10.554320000000001</v>
      </c>
      <c r="I17" s="90">
        <v>12.819039999999999</v>
      </c>
      <c r="J17" s="117"/>
    </row>
    <row r="18" spans="1:10" x14ac:dyDescent="0.2">
      <c r="A18" s="229" t="s">
        <v>3</v>
      </c>
      <c r="B18" s="22"/>
      <c r="C18" s="91"/>
      <c r="D18" s="92"/>
      <c r="E18" s="93"/>
      <c r="F18" s="130"/>
      <c r="G18" s="91"/>
      <c r="H18" s="92"/>
      <c r="I18" s="93"/>
      <c r="J18" s="117"/>
    </row>
    <row r="19" spans="1:10" x14ac:dyDescent="0.2">
      <c r="A19" s="229"/>
      <c r="B19" s="115" t="s">
        <v>122</v>
      </c>
      <c r="C19" s="89">
        <v>48.611139999999999</v>
      </c>
      <c r="D19" s="83">
        <v>46.675919999999998</v>
      </c>
      <c r="E19" s="90">
        <v>50.54636</v>
      </c>
      <c r="F19" s="84">
        <f>C19-D19</f>
        <v>1.9352200000000011</v>
      </c>
      <c r="G19" s="89">
        <v>6.6897000000000002</v>
      </c>
      <c r="H19" s="83">
        <v>5.5050400000000002</v>
      </c>
      <c r="I19" s="90">
        <v>7.8743600000000002</v>
      </c>
      <c r="J19" s="117"/>
    </row>
    <row r="20" spans="1:10" x14ac:dyDescent="0.2">
      <c r="A20" s="229"/>
      <c r="B20" s="115" t="s">
        <v>123</v>
      </c>
      <c r="C20" s="89">
        <v>51.652819999999998</v>
      </c>
      <c r="D20" s="83">
        <v>49.58952</v>
      </c>
      <c r="E20" s="90">
        <v>53.716119999999997</v>
      </c>
      <c r="F20" s="84">
        <f t="shared" ref="F20:F28" si="1">C20-D20</f>
        <v>2.0632999999999981</v>
      </c>
      <c r="G20" s="89">
        <v>7.2571599999999998</v>
      </c>
      <c r="H20" s="83">
        <v>6.1231299999999997</v>
      </c>
      <c r="I20" s="90">
        <v>8.3911899999999999</v>
      </c>
      <c r="J20" s="117"/>
    </row>
    <row r="21" spans="1:10" x14ac:dyDescent="0.2">
      <c r="A21" s="229"/>
      <c r="B21" s="115" t="s">
        <v>124</v>
      </c>
      <c r="C21" s="89">
        <v>54.898330000000001</v>
      </c>
      <c r="D21" s="83">
        <v>53.084899999999998</v>
      </c>
      <c r="E21" s="90">
        <v>56.711759999999998</v>
      </c>
      <c r="F21" s="84">
        <f t="shared" si="1"/>
        <v>1.8134300000000039</v>
      </c>
      <c r="G21" s="89">
        <v>8.8277400000000004</v>
      </c>
      <c r="H21" s="83">
        <v>7.7550800000000004</v>
      </c>
      <c r="I21" s="90">
        <v>9.9004100000000008</v>
      </c>
      <c r="J21" s="117"/>
    </row>
    <row r="22" spans="1:10" x14ac:dyDescent="0.2">
      <c r="A22" s="229"/>
      <c r="B22" s="115" t="s">
        <v>125</v>
      </c>
      <c r="C22" s="89">
        <v>57.893740000000001</v>
      </c>
      <c r="D22" s="83">
        <v>56.192909999999998</v>
      </c>
      <c r="E22" s="90">
        <v>59.594569999999997</v>
      </c>
      <c r="F22" s="84">
        <f t="shared" si="1"/>
        <v>1.7008300000000034</v>
      </c>
      <c r="G22" s="89">
        <v>8.7447599999999994</v>
      </c>
      <c r="H22" s="83">
        <v>7.7478699999999998</v>
      </c>
      <c r="I22" s="90">
        <v>9.7416499999999999</v>
      </c>
      <c r="J22" s="117"/>
    </row>
    <row r="23" spans="1:10" x14ac:dyDescent="0.2">
      <c r="A23" s="229"/>
      <c r="B23" s="115" t="s">
        <v>126</v>
      </c>
      <c r="C23" s="89">
        <v>62.610599999999998</v>
      </c>
      <c r="D23" s="83">
        <v>61.019379999999998</v>
      </c>
      <c r="E23" s="90">
        <v>64.201830000000001</v>
      </c>
      <c r="F23" s="84">
        <f t="shared" si="1"/>
        <v>1.5912199999999999</v>
      </c>
      <c r="G23" s="89">
        <v>11.17862</v>
      </c>
      <c r="H23" s="83">
        <v>10.15635</v>
      </c>
      <c r="I23" s="90">
        <v>12.200900000000001</v>
      </c>
      <c r="J23" s="117"/>
    </row>
    <row r="24" spans="1:10" x14ac:dyDescent="0.2">
      <c r="A24" s="229"/>
      <c r="B24" s="115" t="s">
        <v>127</v>
      </c>
      <c r="C24" s="89">
        <v>64.720640000000003</v>
      </c>
      <c r="D24" s="83">
        <v>63.24991</v>
      </c>
      <c r="E24" s="90">
        <v>66.191360000000003</v>
      </c>
      <c r="F24" s="84">
        <f t="shared" si="1"/>
        <v>1.4707300000000032</v>
      </c>
      <c r="G24" s="89">
        <v>11.63054</v>
      </c>
      <c r="H24" s="83">
        <v>10.601240000000001</v>
      </c>
      <c r="I24" s="90">
        <v>12.659840000000001</v>
      </c>
      <c r="J24" s="117"/>
    </row>
    <row r="25" spans="1:10" x14ac:dyDescent="0.2">
      <c r="A25" s="229"/>
      <c r="B25" s="115" t="s">
        <v>128</v>
      </c>
      <c r="C25" s="89">
        <v>65.655959999999993</v>
      </c>
      <c r="D25" s="83">
        <v>64.097520000000003</v>
      </c>
      <c r="E25" s="90">
        <v>67.214389999999995</v>
      </c>
      <c r="F25" s="84">
        <f t="shared" si="1"/>
        <v>1.5584399999999903</v>
      </c>
      <c r="G25" s="89">
        <v>12.91132</v>
      </c>
      <c r="H25" s="83">
        <v>11.95684</v>
      </c>
      <c r="I25" s="90">
        <v>13.8658</v>
      </c>
      <c r="J25" s="117"/>
    </row>
    <row r="26" spans="1:10" x14ac:dyDescent="0.2">
      <c r="A26" s="229"/>
      <c r="B26" s="115" t="s">
        <v>129</v>
      </c>
      <c r="C26" s="89">
        <v>67.863190000000003</v>
      </c>
      <c r="D26" s="83">
        <v>66.276380000000003</v>
      </c>
      <c r="E26" s="90">
        <v>69.450010000000006</v>
      </c>
      <c r="F26" s="84">
        <f t="shared" si="1"/>
        <v>1.5868099999999998</v>
      </c>
      <c r="G26" s="89">
        <v>13.175990000000001</v>
      </c>
      <c r="H26" s="83">
        <v>12.14672</v>
      </c>
      <c r="I26" s="90">
        <v>14.205270000000001</v>
      </c>
      <c r="J26" s="117"/>
    </row>
    <row r="27" spans="1:10" x14ac:dyDescent="0.2">
      <c r="A27" s="229"/>
      <c r="B27" s="115" t="s">
        <v>130</v>
      </c>
      <c r="C27" s="89">
        <v>70.221950000000007</v>
      </c>
      <c r="D27" s="83">
        <v>68.79522</v>
      </c>
      <c r="E27" s="90">
        <v>71.648690000000002</v>
      </c>
      <c r="F27" s="84">
        <f t="shared" si="1"/>
        <v>1.4267300000000063</v>
      </c>
      <c r="G27" s="89">
        <v>12.96846</v>
      </c>
      <c r="H27" s="83">
        <v>11.84751</v>
      </c>
      <c r="I27" s="90">
        <v>14.089399999999999</v>
      </c>
      <c r="J27" s="117"/>
    </row>
    <row r="28" spans="1:10" x14ac:dyDescent="0.2">
      <c r="A28" s="229"/>
      <c r="B28" s="115" t="s">
        <v>131</v>
      </c>
      <c r="C28" s="89">
        <v>72.85624</v>
      </c>
      <c r="D28" s="83">
        <v>71.406360000000006</v>
      </c>
      <c r="E28" s="90">
        <v>74.306120000000007</v>
      </c>
      <c r="F28" s="84">
        <f t="shared" si="1"/>
        <v>1.4498799999999932</v>
      </c>
      <c r="G28" s="89">
        <v>14.57343</v>
      </c>
      <c r="H28" s="83">
        <v>13.425940000000001</v>
      </c>
      <c r="I28" s="90">
        <v>15.720929999999999</v>
      </c>
      <c r="J28" s="117"/>
    </row>
    <row r="29" spans="1:10" x14ac:dyDescent="0.2">
      <c r="A29" s="229"/>
      <c r="B29" s="116"/>
      <c r="C29" s="23"/>
      <c r="D29" s="24"/>
      <c r="E29" s="25"/>
      <c r="F29" s="85"/>
      <c r="G29" s="23"/>
      <c r="H29" s="24"/>
      <c r="I29" s="25"/>
    </row>
    <row r="30" spans="1:10" x14ac:dyDescent="0.2">
      <c r="C30" s="74"/>
    </row>
    <row r="31" spans="1:10" x14ac:dyDescent="0.2">
      <c r="A31" s="65" t="s">
        <v>13</v>
      </c>
      <c r="B31" s="64"/>
      <c r="C31" s="74"/>
    </row>
    <row r="32" spans="1:10" x14ac:dyDescent="0.2">
      <c r="A32" s="121" t="s">
        <v>171</v>
      </c>
      <c r="B32" s="121"/>
      <c r="C32" s="121"/>
      <c r="D32" s="121"/>
      <c r="E32" s="121"/>
      <c r="F32" s="141"/>
      <c r="G32" s="121"/>
      <c r="H32" s="121"/>
    </row>
    <row r="33" spans="1:3" x14ac:dyDescent="0.2">
      <c r="A33" s="64"/>
      <c r="B33" s="64"/>
    </row>
    <row r="34" spans="1:3" x14ac:dyDescent="0.2">
      <c r="A34" s="96" t="s">
        <v>211</v>
      </c>
      <c r="B34" s="96"/>
    </row>
    <row r="36" spans="1:3" x14ac:dyDescent="0.2">
      <c r="C36" s="74"/>
    </row>
    <row r="37" spans="1:3" x14ac:dyDescent="0.2">
      <c r="C37" s="74"/>
    </row>
  </sheetData>
  <mergeCells count="12">
    <mergeCell ref="A18:A29"/>
    <mergeCell ref="A4:A6"/>
    <mergeCell ref="B4:B6"/>
    <mergeCell ref="C4:C6"/>
    <mergeCell ref="D4:D6"/>
    <mergeCell ref="H4:H6"/>
    <mergeCell ref="I4:I6"/>
    <mergeCell ref="E4:E6"/>
    <mergeCell ref="A7:A17"/>
    <mergeCell ref="A1:G1"/>
    <mergeCell ref="A2:E2"/>
    <mergeCell ref="G4:G6"/>
  </mergeCells>
  <hyperlinks>
    <hyperlink ref="H1" location="Contents!A1" display="back to 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sqref="A1:G1"/>
    </sheetView>
  </sheetViews>
  <sheetFormatPr defaultColWidth="9.140625" defaultRowHeight="12.75" x14ac:dyDescent="0.2"/>
  <cols>
    <col min="1" max="1" width="19.5703125" style="131" customWidth="1"/>
    <col min="2" max="2" width="21.7109375" style="131" customWidth="1"/>
    <col min="3" max="3" width="20.5703125" style="131" customWidth="1"/>
    <col min="4" max="4" width="23.5703125" style="131" customWidth="1"/>
    <col min="5" max="5" width="25.5703125" style="131" customWidth="1"/>
    <col min="6" max="6" width="1.42578125" style="131" customWidth="1"/>
    <col min="7" max="7" width="9.85546875" style="131" customWidth="1"/>
    <col min="8" max="10" width="22.42578125" style="131" customWidth="1"/>
    <col min="11" max="11" width="15.85546875" style="131" customWidth="1"/>
    <col min="12" max="12" width="20" style="131" customWidth="1"/>
    <col min="13" max="13" width="24.42578125" style="131" customWidth="1"/>
    <col min="14" max="14" width="4.28515625" style="131" customWidth="1"/>
    <col min="15" max="15" width="17.42578125" style="131" customWidth="1"/>
    <col min="16" max="16" width="18.7109375" style="131" customWidth="1"/>
    <col min="17" max="17" width="20.7109375" style="131" customWidth="1"/>
    <col min="18" max="16384" width="9.140625" style="131"/>
  </cols>
  <sheetData>
    <row r="1" spans="1:10" ht="18" customHeight="1" x14ac:dyDescent="0.2">
      <c r="A1" s="175" t="s">
        <v>177</v>
      </c>
      <c r="B1" s="175"/>
      <c r="C1" s="175"/>
      <c r="D1" s="175"/>
      <c r="E1" s="175"/>
      <c r="F1" s="175"/>
      <c r="G1" s="175"/>
      <c r="H1" s="132" t="s">
        <v>175</v>
      </c>
    </row>
    <row r="2" spans="1:10" ht="18" customHeight="1" x14ac:dyDescent="0.25">
      <c r="A2" s="236" t="s">
        <v>210</v>
      </c>
      <c r="B2" s="236"/>
      <c r="C2" s="236"/>
      <c r="D2" s="236"/>
      <c r="E2" s="236"/>
      <c r="H2" s="132"/>
    </row>
    <row r="3" spans="1:10" ht="15" customHeight="1" x14ac:dyDescent="0.2"/>
    <row r="4" spans="1:10" ht="12.6" customHeight="1" x14ac:dyDescent="0.2">
      <c r="A4" s="230" t="s">
        <v>120</v>
      </c>
      <c r="B4" s="233" t="s">
        <v>121</v>
      </c>
      <c r="C4" s="226" t="s">
        <v>209</v>
      </c>
      <c r="D4" s="219" t="s">
        <v>23</v>
      </c>
      <c r="E4" s="222" t="s">
        <v>24</v>
      </c>
      <c r="F4" s="126"/>
      <c r="G4" s="226" t="s">
        <v>92</v>
      </c>
      <c r="H4" s="219" t="s">
        <v>23</v>
      </c>
      <c r="I4" s="222" t="s">
        <v>24</v>
      </c>
    </row>
    <row r="5" spans="1:10" ht="12.6" customHeight="1" x14ac:dyDescent="0.2">
      <c r="A5" s="231"/>
      <c r="B5" s="234"/>
      <c r="C5" s="227"/>
      <c r="D5" s="220"/>
      <c r="E5" s="223"/>
      <c r="F5" s="127"/>
      <c r="G5" s="227"/>
      <c r="H5" s="220"/>
      <c r="I5" s="223"/>
    </row>
    <row r="6" spans="1:10" x14ac:dyDescent="0.2">
      <c r="A6" s="232"/>
      <c r="B6" s="235"/>
      <c r="C6" s="228"/>
      <c r="D6" s="221"/>
      <c r="E6" s="224"/>
      <c r="F6" s="128"/>
      <c r="G6" s="228"/>
      <c r="H6" s="221"/>
      <c r="I6" s="224"/>
      <c r="J6" s="133"/>
    </row>
    <row r="7" spans="1:10" x14ac:dyDescent="0.2">
      <c r="A7" s="225" t="s">
        <v>1</v>
      </c>
      <c r="B7" s="21"/>
      <c r="C7" s="28"/>
      <c r="D7" s="126"/>
      <c r="E7" s="125"/>
      <c r="F7" s="129"/>
      <c r="G7" s="28"/>
      <c r="H7" s="126"/>
      <c r="I7" s="125"/>
      <c r="J7" s="133"/>
    </row>
    <row r="8" spans="1:10" x14ac:dyDescent="0.2">
      <c r="A8" s="225"/>
      <c r="B8" s="115" t="s">
        <v>134</v>
      </c>
      <c r="C8" s="89">
        <v>59.439610000000002</v>
      </c>
      <c r="D8" s="83">
        <v>58.475230000000003</v>
      </c>
      <c r="E8" s="90">
        <v>60.404000000000003</v>
      </c>
      <c r="F8" s="84">
        <f>C8-D8</f>
        <v>0.96437999999999846</v>
      </c>
      <c r="G8" s="89">
        <v>8.8459000000000003</v>
      </c>
      <c r="H8" s="83">
        <v>8.1684800000000006</v>
      </c>
      <c r="I8" s="90">
        <v>9.5233100000000004</v>
      </c>
      <c r="J8" s="133"/>
    </row>
    <row r="9" spans="1:10" x14ac:dyDescent="0.2">
      <c r="A9" s="225"/>
      <c r="B9" s="115" t="s">
        <v>154</v>
      </c>
      <c r="C9" s="89">
        <v>58.787179999999999</v>
      </c>
      <c r="D9" s="83">
        <v>57.98565</v>
      </c>
      <c r="E9" s="90">
        <v>59.588709999999999</v>
      </c>
      <c r="F9" s="84">
        <f t="shared" ref="F9:F13" si="0">C9-D9</f>
        <v>0.80152999999999963</v>
      </c>
      <c r="G9" s="89">
        <v>9.1486099999999997</v>
      </c>
      <c r="H9" s="83">
        <v>8.6518899999999999</v>
      </c>
      <c r="I9" s="90">
        <v>9.6453199999999999</v>
      </c>
      <c r="J9" s="133"/>
    </row>
    <row r="10" spans="1:10" x14ac:dyDescent="0.2">
      <c r="A10" s="225"/>
      <c r="B10" s="115" t="s">
        <v>155</v>
      </c>
      <c r="C10" s="89">
        <v>63.438299999999998</v>
      </c>
      <c r="D10" s="83">
        <v>61.943840000000002</v>
      </c>
      <c r="E10" s="90">
        <v>64.932760000000002</v>
      </c>
      <c r="F10" s="84">
        <f t="shared" si="0"/>
        <v>1.4944599999999966</v>
      </c>
      <c r="G10" s="89">
        <v>10.03265</v>
      </c>
      <c r="H10" s="83">
        <v>9.1086600000000004</v>
      </c>
      <c r="I10" s="90">
        <v>10.95664</v>
      </c>
      <c r="J10" s="133"/>
    </row>
    <row r="11" spans="1:10" x14ac:dyDescent="0.2">
      <c r="A11" s="225"/>
      <c r="B11" s="115" t="s">
        <v>156</v>
      </c>
      <c r="C11" s="89">
        <v>63.503880000000002</v>
      </c>
      <c r="D11" s="83">
        <v>61.4572</v>
      </c>
      <c r="E11" s="90">
        <v>65.550560000000004</v>
      </c>
      <c r="F11" s="84">
        <f t="shared" si="0"/>
        <v>2.0466800000000021</v>
      </c>
      <c r="G11" s="89">
        <v>10.219749999999999</v>
      </c>
      <c r="H11" s="83">
        <v>8.9689200000000007</v>
      </c>
      <c r="I11" s="90">
        <v>11.47057</v>
      </c>
      <c r="J11" s="133"/>
    </row>
    <row r="12" spans="1:10" x14ac:dyDescent="0.2">
      <c r="A12" s="225"/>
      <c r="B12" s="115" t="s">
        <v>183</v>
      </c>
      <c r="C12" s="89">
        <v>65.968369999999993</v>
      </c>
      <c r="D12" s="83">
        <v>64.900639999999996</v>
      </c>
      <c r="E12" s="90">
        <v>67.036109999999994</v>
      </c>
      <c r="F12" s="84">
        <f t="shared" si="0"/>
        <v>1.0677299999999974</v>
      </c>
      <c r="G12" s="89">
        <v>10.562609999999999</v>
      </c>
      <c r="H12" s="83">
        <v>9.7576300000000007</v>
      </c>
      <c r="I12" s="90">
        <v>11.36759</v>
      </c>
      <c r="J12" s="133"/>
    </row>
    <row r="13" spans="1:10" x14ac:dyDescent="0.2">
      <c r="A13" s="225"/>
      <c r="B13" s="115" t="s">
        <v>157</v>
      </c>
      <c r="C13" s="89">
        <v>66.345070000000007</v>
      </c>
      <c r="D13" s="83">
        <v>64.455179999999999</v>
      </c>
      <c r="E13" s="90">
        <v>68.234970000000004</v>
      </c>
      <c r="F13" s="84">
        <f t="shared" si="0"/>
        <v>1.8898900000000083</v>
      </c>
      <c r="G13" s="89">
        <v>12.951169999999999</v>
      </c>
      <c r="H13" s="83">
        <v>11.884399999999999</v>
      </c>
      <c r="I13" s="90">
        <v>14.017950000000001</v>
      </c>
      <c r="J13" s="133"/>
    </row>
    <row r="14" spans="1:10" x14ac:dyDescent="0.2">
      <c r="A14" s="229" t="s">
        <v>3</v>
      </c>
      <c r="B14" s="22"/>
      <c r="C14" s="91"/>
      <c r="D14" s="92"/>
      <c r="E14" s="93"/>
      <c r="F14" s="130"/>
      <c r="G14" s="91"/>
      <c r="H14" s="92"/>
      <c r="I14" s="93"/>
      <c r="J14" s="133"/>
    </row>
    <row r="15" spans="1:10" x14ac:dyDescent="0.2">
      <c r="A15" s="229"/>
      <c r="B15" s="115" t="s">
        <v>134</v>
      </c>
      <c r="C15" s="89">
        <v>61.231340000000003</v>
      </c>
      <c r="D15" s="83">
        <v>60.181870000000004</v>
      </c>
      <c r="E15" s="90">
        <v>62.280819999999999</v>
      </c>
      <c r="F15" s="84">
        <f>C15-D15</f>
        <v>1.0494699999999995</v>
      </c>
      <c r="G15" s="89">
        <v>10.23016</v>
      </c>
      <c r="H15" s="83">
        <v>9.5113400000000006</v>
      </c>
      <c r="I15" s="90">
        <v>10.94899</v>
      </c>
      <c r="J15" s="133"/>
    </row>
    <row r="16" spans="1:10" x14ac:dyDescent="0.2">
      <c r="A16" s="229"/>
      <c r="B16" s="115" t="s">
        <v>154</v>
      </c>
      <c r="C16" s="89">
        <v>59.6081</v>
      </c>
      <c r="D16" s="83">
        <v>58.779589999999999</v>
      </c>
      <c r="E16" s="90">
        <v>60.436610000000002</v>
      </c>
      <c r="F16" s="84">
        <f t="shared" ref="F16:F20" si="1">C16-D16</f>
        <v>0.82851000000000141</v>
      </c>
      <c r="G16" s="89">
        <v>10.25296</v>
      </c>
      <c r="H16" s="83">
        <v>9.7560900000000004</v>
      </c>
      <c r="I16" s="90">
        <v>10.749829999999999</v>
      </c>
      <c r="J16" s="133"/>
    </row>
    <row r="17" spans="1:10" x14ac:dyDescent="0.2">
      <c r="A17" s="229"/>
      <c r="B17" s="115" t="s">
        <v>155</v>
      </c>
      <c r="C17" s="89">
        <v>63.798029999999997</v>
      </c>
      <c r="D17" s="83">
        <v>62.286029999999997</v>
      </c>
      <c r="E17" s="90">
        <v>65.310029999999998</v>
      </c>
      <c r="F17" s="84">
        <f t="shared" si="1"/>
        <v>1.5120000000000005</v>
      </c>
      <c r="G17" s="89">
        <v>11.978249999999999</v>
      </c>
      <c r="H17" s="83">
        <v>10.92577</v>
      </c>
      <c r="I17" s="90">
        <v>13.03073</v>
      </c>
      <c r="J17" s="133"/>
    </row>
    <row r="18" spans="1:10" x14ac:dyDescent="0.2">
      <c r="A18" s="229"/>
      <c r="B18" s="115" t="s">
        <v>156</v>
      </c>
      <c r="C18" s="89">
        <v>64.545540000000003</v>
      </c>
      <c r="D18" s="83">
        <v>62.290640000000003</v>
      </c>
      <c r="E18" s="90">
        <v>66.800439999999995</v>
      </c>
      <c r="F18" s="84">
        <f t="shared" si="1"/>
        <v>2.2548999999999992</v>
      </c>
      <c r="G18" s="89">
        <v>12.31925</v>
      </c>
      <c r="H18" s="83">
        <v>11.08257</v>
      </c>
      <c r="I18" s="90">
        <v>13.55593</v>
      </c>
      <c r="J18" s="133"/>
    </row>
    <row r="19" spans="1:10" x14ac:dyDescent="0.2">
      <c r="A19" s="229"/>
      <c r="B19" s="115" t="s">
        <v>183</v>
      </c>
      <c r="C19" s="89">
        <v>65.263800000000003</v>
      </c>
      <c r="D19" s="83">
        <v>63.933979999999998</v>
      </c>
      <c r="E19" s="90">
        <v>66.593620000000001</v>
      </c>
      <c r="F19" s="84">
        <f t="shared" si="1"/>
        <v>1.3298200000000051</v>
      </c>
      <c r="G19" s="89">
        <v>11.97486</v>
      </c>
      <c r="H19" s="83">
        <v>11.044320000000001</v>
      </c>
      <c r="I19" s="90">
        <v>12.9054</v>
      </c>
      <c r="J19" s="133"/>
    </row>
    <row r="20" spans="1:10" x14ac:dyDescent="0.2">
      <c r="A20" s="229"/>
      <c r="B20" s="116" t="s">
        <v>157</v>
      </c>
      <c r="C20" s="23">
        <v>64.805999999999997</v>
      </c>
      <c r="D20" s="24">
        <v>62.7196</v>
      </c>
      <c r="E20" s="25">
        <v>66.892409999999998</v>
      </c>
      <c r="F20" s="85">
        <f t="shared" si="1"/>
        <v>2.0863999999999976</v>
      </c>
      <c r="G20" s="23">
        <v>12.6157</v>
      </c>
      <c r="H20" s="24">
        <v>11.45777</v>
      </c>
      <c r="I20" s="25">
        <v>13.773630000000001</v>
      </c>
    </row>
    <row r="21" spans="1:10" x14ac:dyDescent="0.2">
      <c r="C21" s="142"/>
    </row>
    <row r="22" spans="1:10" x14ac:dyDescent="0.2">
      <c r="A22" s="134" t="s">
        <v>13</v>
      </c>
      <c r="B22" s="120"/>
    </row>
    <row r="23" spans="1:10" x14ac:dyDescent="0.2">
      <c r="A23" s="122" t="s">
        <v>171</v>
      </c>
      <c r="B23" s="122"/>
      <c r="C23" s="122"/>
      <c r="D23" s="122"/>
      <c r="E23" s="122"/>
      <c r="F23" s="122"/>
      <c r="G23" s="122"/>
      <c r="H23" s="122"/>
    </row>
    <row r="24" spans="1:10" x14ac:dyDescent="0.2">
      <c r="A24" s="120"/>
      <c r="B24" s="120"/>
    </row>
    <row r="25" spans="1:10" x14ac:dyDescent="0.2">
      <c r="A25" s="120" t="s">
        <v>211</v>
      </c>
      <c r="B25" s="120"/>
    </row>
    <row r="30" spans="1:10" x14ac:dyDescent="0.2">
      <c r="C30" s="142"/>
    </row>
    <row r="31" spans="1:10" x14ac:dyDescent="0.2">
      <c r="C31" s="142"/>
    </row>
  </sheetData>
  <mergeCells count="12">
    <mergeCell ref="A7:A13"/>
    <mergeCell ref="A14:A20"/>
    <mergeCell ref="A4:A6"/>
    <mergeCell ref="B4:B6"/>
    <mergeCell ref="C4:C6"/>
    <mergeCell ref="A2:E2"/>
    <mergeCell ref="A1:G1"/>
    <mergeCell ref="G4:G6"/>
    <mergeCell ref="H4:H6"/>
    <mergeCell ref="I4:I6"/>
    <mergeCell ref="D4:D6"/>
    <mergeCell ref="E4:E6"/>
  </mergeCells>
  <hyperlinks>
    <hyperlink ref="H1" location="Contents!A1" display="back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zoomScaleNormal="100" workbookViewId="0">
      <selection sqref="A1:D1"/>
    </sheetView>
  </sheetViews>
  <sheetFormatPr defaultRowHeight="15" x14ac:dyDescent="0.25"/>
  <cols>
    <col min="1" max="1" width="12.42578125" customWidth="1"/>
    <col min="2" max="2" width="12.85546875" customWidth="1"/>
    <col min="3" max="3" width="15.28515625" customWidth="1"/>
    <col min="4" max="4" width="23.42578125" customWidth="1"/>
    <col min="5" max="5" width="27.140625" customWidth="1"/>
    <col min="6" max="6" width="12.42578125" customWidth="1"/>
    <col min="7" max="7" width="27.5703125" customWidth="1"/>
  </cols>
  <sheetData>
    <row r="1" spans="1:17" ht="18" customHeight="1" x14ac:dyDescent="0.25">
      <c r="A1" s="153" t="s">
        <v>177</v>
      </c>
      <c r="B1" s="153"/>
      <c r="C1" s="153"/>
      <c r="D1" s="153"/>
      <c r="E1" s="135"/>
      <c r="F1" s="135"/>
      <c r="G1" s="99" t="s">
        <v>175</v>
      </c>
    </row>
    <row r="2" spans="1:17" ht="18" customHeight="1" x14ac:dyDescent="0.25">
      <c r="A2" s="158" t="s">
        <v>199</v>
      </c>
      <c r="B2" s="158"/>
      <c r="C2" s="158"/>
      <c r="D2" s="158"/>
      <c r="E2" s="158"/>
    </row>
    <row r="3" spans="1:17" ht="15" customHeight="1" x14ac:dyDescent="0.25"/>
    <row r="4" spans="1:17" x14ac:dyDescent="0.25">
      <c r="A4" s="155" t="s">
        <v>18</v>
      </c>
      <c r="B4" s="155"/>
      <c r="C4" s="103"/>
      <c r="D4" s="159" t="s">
        <v>19</v>
      </c>
      <c r="E4" s="102"/>
      <c r="F4" s="102"/>
      <c r="G4" s="105"/>
      <c r="I4" s="60"/>
      <c r="J4" s="60"/>
      <c r="K4" s="60"/>
      <c r="L4" s="60"/>
    </row>
    <row r="5" spans="1:17" x14ac:dyDescent="0.25">
      <c r="A5" s="157"/>
      <c r="B5" s="157"/>
      <c r="C5" s="104" t="s">
        <v>4</v>
      </c>
      <c r="D5" s="160"/>
      <c r="E5" s="100" t="s">
        <v>20</v>
      </c>
      <c r="F5" s="100" t="s">
        <v>14</v>
      </c>
      <c r="G5" s="101" t="s">
        <v>15</v>
      </c>
      <c r="I5" s="60"/>
      <c r="J5" s="60"/>
      <c r="K5" s="60"/>
      <c r="L5" s="60"/>
      <c r="M5" s="60"/>
      <c r="N5" s="60"/>
      <c r="O5" s="60"/>
      <c r="P5" s="37"/>
      <c r="Q5" s="37"/>
    </row>
    <row r="6" spans="1:17" x14ac:dyDescent="0.25">
      <c r="A6" s="155" t="s">
        <v>1</v>
      </c>
      <c r="B6" s="2"/>
      <c r="C6" s="6"/>
      <c r="D6" s="6"/>
      <c r="E6" s="6"/>
      <c r="F6" s="6"/>
      <c r="G6" s="10"/>
      <c r="I6" s="60"/>
      <c r="J6" s="60"/>
      <c r="K6" s="60"/>
      <c r="L6" s="60"/>
      <c r="M6" s="60"/>
      <c r="N6" s="60"/>
      <c r="O6" s="60"/>
      <c r="P6" s="37"/>
      <c r="Q6" s="37"/>
    </row>
    <row r="7" spans="1:17" x14ac:dyDescent="0.25">
      <c r="A7" s="156"/>
      <c r="B7" s="4" t="s">
        <v>2</v>
      </c>
      <c r="C7" s="30">
        <v>61.052579999999999</v>
      </c>
      <c r="D7" s="30">
        <v>60.691920000000003</v>
      </c>
      <c r="E7" s="30">
        <v>61.413240000000002</v>
      </c>
      <c r="F7" s="30">
        <v>76.225049999999996</v>
      </c>
      <c r="G7" s="31">
        <v>80.095160000000007</v>
      </c>
    </row>
    <row r="8" spans="1:17" x14ac:dyDescent="0.25">
      <c r="A8" s="156"/>
      <c r="B8" s="4" t="s">
        <v>5</v>
      </c>
      <c r="C8" s="30">
        <v>61.380090000000003</v>
      </c>
      <c r="D8" s="30">
        <v>61.003799999999998</v>
      </c>
      <c r="E8" s="30">
        <v>61.75638</v>
      </c>
      <c r="F8" s="30">
        <v>76.52946</v>
      </c>
      <c r="G8" s="31">
        <v>80.204530000000005</v>
      </c>
    </row>
    <row r="9" spans="1:17" x14ac:dyDescent="0.25">
      <c r="A9" s="156"/>
      <c r="B9" s="4" t="s">
        <v>9</v>
      </c>
      <c r="C9" s="30">
        <v>61.660890000000002</v>
      </c>
      <c r="D9" s="30">
        <v>61.280200000000001</v>
      </c>
      <c r="E9" s="30">
        <v>62.041580000000003</v>
      </c>
      <c r="F9" s="30">
        <v>76.804839999999999</v>
      </c>
      <c r="G9" s="31">
        <v>80.282550000000001</v>
      </c>
    </row>
    <row r="10" spans="1:17" x14ac:dyDescent="0.25">
      <c r="A10" s="156"/>
      <c r="B10" s="4" t="s">
        <v>6</v>
      </c>
      <c r="C10" s="30">
        <v>61.723799999999997</v>
      </c>
      <c r="D10" s="30">
        <v>61.321260000000002</v>
      </c>
      <c r="E10" s="30">
        <v>62.126350000000002</v>
      </c>
      <c r="F10" s="30">
        <v>77.081479999999999</v>
      </c>
      <c r="G10" s="31">
        <v>80.076049999999995</v>
      </c>
    </row>
    <row r="11" spans="1:17" x14ac:dyDescent="0.25">
      <c r="A11" s="156"/>
      <c r="B11" s="4" t="s">
        <v>7</v>
      </c>
      <c r="C11" s="30">
        <v>61.830550000000002</v>
      </c>
      <c r="D11" s="30">
        <v>61.419040000000003</v>
      </c>
      <c r="E11" s="30">
        <v>62.242060000000002</v>
      </c>
      <c r="F11" s="30">
        <v>77.11636</v>
      </c>
      <c r="G11" s="31">
        <v>80.178250000000006</v>
      </c>
    </row>
    <row r="12" spans="1:17" x14ac:dyDescent="0.25">
      <c r="A12" s="156"/>
      <c r="B12" s="4" t="s">
        <v>10</v>
      </c>
      <c r="C12" s="30">
        <v>62.218000000000004</v>
      </c>
      <c r="D12" s="30">
        <v>61.798020000000001</v>
      </c>
      <c r="E12" s="30">
        <v>62.637970000000003</v>
      </c>
      <c r="F12" s="30">
        <v>77.089150000000004</v>
      </c>
      <c r="G12" s="31">
        <v>80.709149999999994</v>
      </c>
    </row>
    <row r="13" spans="1:17" x14ac:dyDescent="0.25">
      <c r="A13" s="156"/>
      <c r="B13" s="4" t="s">
        <v>8</v>
      </c>
      <c r="C13" s="30">
        <v>62.320360000000001</v>
      </c>
      <c r="D13" s="30">
        <v>61.900440000000003</v>
      </c>
      <c r="E13" s="30">
        <v>62.740279999999998</v>
      </c>
      <c r="F13" s="30">
        <v>77.020660000000007</v>
      </c>
      <c r="G13" s="31">
        <v>80.913809999999998</v>
      </c>
    </row>
    <row r="14" spans="1:17" x14ac:dyDescent="0.25">
      <c r="A14" s="156"/>
      <c r="B14" s="4" t="s">
        <v>11</v>
      </c>
      <c r="C14" s="30">
        <v>61.883629999999997</v>
      </c>
      <c r="D14" s="30">
        <v>61.470129999999997</v>
      </c>
      <c r="E14" s="30">
        <v>62.29712</v>
      </c>
      <c r="F14" s="30">
        <v>77.058539999999994</v>
      </c>
      <c r="G14" s="31">
        <v>80.307289999999995</v>
      </c>
    </row>
    <row r="15" spans="1:17" x14ac:dyDescent="0.25">
      <c r="A15" s="156"/>
      <c r="B15" s="4" t="s">
        <v>12</v>
      </c>
      <c r="C15" s="30">
        <v>61.675330000000002</v>
      </c>
      <c r="D15" s="30">
        <v>61.255220000000001</v>
      </c>
      <c r="E15" s="30">
        <v>62.095440000000004</v>
      </c>
      <c r="F15" s="38">
        <v>77.156059999999997</v>
      </c>
      <c r="G15" s="31">
        <v>79.935820000000007</v>
      </c>
    </row>
    <row r="16" spans="1:17" x14ac:dyDescent="0.25">
      <c r="A16" s="156"/>
      <c r="B16" s="4" t="s">
        <v>179</v>
      </c>
      <c r="C16" s="30">
        <v>60.926209999999998</v>
      </c>
      <c r="D16" s="30">
        <v>60.433750000000003</v>
      </c>
      <c r="E16" s="30">
        <v>61.418680000000002</v>
      </c>
      <c r="F16" s="38">
        <v>76.808679999999995</v>
      </c>
      <c r="G16" s="31">
        <v>79.322040000000001</v>
      </c>
    </row>
    <row r="17" spans="1:11" x14ac:dyDescent="0.25">
      <c r="A17" s="156"/>
      <c r="B17" s="4"/>
      <c r="C17" s="3"/>
      <c r="D17" s="3"/>
      <c r="E17" s="3"/>
      <c r="F17" s="3"/>
      <c r="G17" s="5"/>
    </row>
    <row r="18" spans="1:11" x14ac:dyDescent="0.25">
      <c r="A18" s="157"/>
      <c r="B18" s="4"/>
      <c r="C18" s="3"/>
      <c r="D18" s="3"/>
      <c r="E18" s="3"/>
      <c r="F18" s="3"/>
      <c r="G18" s="5"/>
    </row>
    <row r="19" spans="1:11" x14ac:dyDescent="0.25">
      <c r="A19" s="155" t="s">
        <v>3</v>
      </c>
      <c r="B19" s="2"/>
      <c r="C19" s="12"/>
      <c r="D19" s="11"/>
      <c r="E19" s="11"/>
      <c r="F19" s="11"/>
      <c r="G19" s="10"/>
    </row>
    <row r="20" spans="1:11" x14ac:dyDescent="0.25">
      <c r="A20" s="156"/>
      <c r="B20" s="4" t="s">
        <v>2</v>
      </c>
      <c r="C20" s="30">
        <v>63.039700000000003</v>
      </c>
      <c r="D20" s="30">
        <v>62.66574</v>
      </c>
      <c r="E20" s="30">
        <v>63.41366</v>
      </c>
      <c r="F20" s="30">
        <v>80.601259999999996</v>
      </c>
      <c r="G20" s="31">
        <v>78.21181</v>
      </c>
    </row>
    <row r="21" spans="1:11" x14ac:dyDescent="0.25">
      <c r="A21" s="156"/>
      <c r="B21" s="4" t="s">
        <v>5</v>
      </c>
      <c r="C21" s="30">
        <v>62.823230000000002</v>
      </c>
      <c r="D21" s="30">
        <v>62.427390000000003</v>
      </c>
      <c r="E21" s="30">
        <v>63.219059999999999</v>
      </c>
      <c r="F21" s="30">
        <v>80.742440000000002</v>
      </c>
      <c r="G21" s="31">
        <v>77.806950000000001</v>
      </c>
    </row>
    <row r="22" spans="1:11" x14ac:dyDescent="0.25">
      <c r="A22" s="156"/>
      <c r="B22" s="4" t="s">
        <v>9</v>
      </c>
      <c r="C22" s="30">
        <v>63.210189999999997</v>
      </c>
      <c r="D22" s="30">
        <v>62.791460000000001</v>
      </c>
      <c r="E22" s="30">
        <v>63.628909999999998</v>
      </c>
      <c r="F22" s="30">
        <v>80.896010000000004</v>
      </c>
      <c r="G22" s="31">
        <v>78.13758</v>
      </c>
    </row>
    <row r="23" spans="1:11" x14ac:dyDescent="0.25">
      <c r="A23" s="156"/>
      <c r="B23" s="4" t="s">
        <v>6</v>
      </c>
      <c r="C23" s="30">
        <v>63.240769999999998</v>
      </c>
      <c r="D23" s="30">
        <v>62.823329999999999</v>
      </c>
      <c r="E23" s="30">
        <v>63.658209999999997</v>
      </c>
      <c r="F23" s="30">
        <v>81.073030000000003</v>
      </c>
      <c r="G23" s="31">
        <v>78.0047</v>
      </c>
    </row>
    <row r="24" spans="1:11" x14ac:dyDescent="0.25">
      <c r="A24" s="156"/>
      <c r="B24" s="4" t="s">
        <v>7</v>
      </c>
      <c r="C24" s="30">
        <v>62.738950000000003</v>
      </c>
      <c r="D24" s="30">
        <v>62.286209999999997</v>
      </c>
      <c r="E24" s="30">
        <v>63.191679999999998</v>
      </c>
      <c r="F24" s="30">
        <v>81.132639999999995</v>
      </c>
      <c r="G24" s="31">
        <v>77.328860000000006</v>
      </c>
    </row>
    <row r="25" spans="1:11" x14ac:dyDescent="0.25">
      <c r="A25" s="156"/>
      <c r="B25" s="4" t="s">
        <v>10</v>
      </c>
      <c r="C25" s="30">
        <v>63.305489999999999</v>
      </c>
      <c r="D25" s="30">
        <v>62.850380000000001</v>
      </c>
      <c r="E25" s="30">
        <v>63.760599999999997</v>
      </c>
      <c r="F25" s="30">
        <v>81.140950000000004</v>
      </c>
      <c r="G25" s="31">
        <v>78.019159999999999</v>
      </c>
    </row>
    <row r="26" spans="1:11" x14ac:dyDescent="0.25">
      <c r="A26" s="156"/>
      <c r="B26" s="4" t="s">
        <v>8</v>
      </c>
      <c r="C26" s="30">
        <v>62.636040000000001</v>
      </c>
      <c r="D26" s="30">
        <v>62.152230000000003</v>
      </c>
      <c r="E26" s="30">
        <v>63.11985</v>
      </c>
      <c r="F26" s="30">
        <v>81.075770000000006</v>
      </c>
      <c r="G26" s="31">
        <v>77.256169999999997</v>
      </c>
    </row>
    <row r="27" spans="1:11" x14ac:dyDescent="0.25">
      <c r="A27" s="156"/>
      <c r="B27" s="4" t="s">
        <v>11</v>
      </c>
      <c r="C27" s="30">
        <v>62.207410000000003</v>
      </c>
      <c r="D27" s="30">
        <v>61.730400000000003</v>
      </c>
      <c r="E27" s="30">
        <v>62.684420000000003</v>
      </c>
      <c r="F27" s="30">
        <v>81.081810000000004</v>
      </c>
      <c r="G27" s="31">
        <v>76.721779999999995</v>
      </c>
    </row>
    <row r="28" spans="1:11" x14ac:dyDescent="0.25">
      <c r="A28" s="156"/>
      <c r="B28" s="4" t="s">
        <v>12</v>
      </c>
      <c r="C28" s="30">
        <v>61.939689999999999</v>
      </c>
      <c r="D28" s="30">
        <v>61.474379999999996</v>
      </c>
      <c r="E28" s="30">
        <v>62.404989999999998</v>
      </c>
      <c r="F28" s="30">
        <v>81.138390000000001</v>
      </c>
      <c r="G28" s="31">
        <v>76.338329999999999</v>
      </c>
    </row>
    <row r="29" spans="1:11" x14ac:dyDescent="0.25">
      <c r="A29" s="156"/>
      <c r="B29" s="4" t="s">
        <v>179</v>
      </c>
      <c r="C29" s="30">
        <v>61.785640000000001</v>
      </c>
      <c r="D29" s="30">
        <v>61.259610000000002</v>
      </c>
      <c r="E29" s="30">
        <v>62.311680000000003</v>
      </c>
      <c r="F29" s="30">
        <v>80.976039999999998</v>
      </c>
      <c r="G29" s="31">
        <v>76.301140000000004</v>
      </c>
    </row>
    <row r="30" spans="1:11" x14ac:dyDescent="0.25">
      <c r="A30" s="156"/>
      <c r="B30" s="4"/>
      <c r="C30" s="3"/>
      <c r="D30" s="3"/>
      <c r="E30" s="3"/>
      <c r="F30" s="3"/>
      <c r="G30" s="5"/>
    </row>
    <row r="31" spans="1:11" ht="12" customHeight="1" x14ac:dyDescent="0.25">
      <c r="A31" s="157"/>
      <c r="B31" s="9"/>
      <c r="C31" s="7"/>
      <c r="D31" s="7"/>
      <c r="E31" s="7"/>
      <c r="F31" s="7"/>
      <c r="G31" s="8"/>
    </row>
    <row r="32" spans="1:11" ht="12" customHeight="1" x14ac:dyDescent="0.25">
      <c r="H32" s="39"/>
      <c r="I32" s="39"/>
      <c r="J32" s="39"/>
      <c r="K32" s="39"/>
    </row>
    <row r="33" spans="1:11" ht="12" customHeight="1" x14ac:dyDescent="0.25">
      <c r="A33" s="65" t="s">
        <v>13</v>
      </c>
      <c r="B33" s="39"/>
      <c r="C33" s="39"/>
      <c r="D33" s="39"/>
      <c r="E33" s="39"/>
      <c r="F33" s="39"/>
      <c r="G33" s="39"/>
      <c r="H33" s="39"/>
      <c r="I33" s="39"/>
      <c r="J33" s="39"/>
      <c r="K33" s="39"/>
    </row>
    <row r="34" spans="1:11" ht="12" customHeight="1" x14ac:dyDescent="0.25">
      <c r="A34" s="161" t="s">
        <v>16</v>
      </c>
      <c r="B34" s="161"/>
      <c r="C34" s="161"/>
      <c r="D34" s="161"/>
      <c r="E34" s="161"/>
      <c r="F34" s="161"/>
      <c r="G34" s="161"/>
    </row>
    <row r="35" spans="1:11" ht="12" customHeight="1" x14ac:dyDescent="0.25"/>
    <row r="36" spans="1:11" ht="12" customHeight="1" x14ac:dyDescent="0.25">
      <c r="A36" s="154" t="s">
        <v>211</v>
      </c>
      <c r="B36" s="154"/>
      <c r="C36" s="55"/>
    </row>
    <row r="37" spans="1:11" ht="12" customHeight="1" x14ac:dyDescent="0.25"/>
    <row r="38" spans="1:11" ht="12" customHeight="1" x14ac:dyDescent="0.25"/>
    <row r="39" spans="1:11" ht="12" customHeight="1" x14ac:dyDescent="0.25"/>
    <row r="40" spans="1:11" ht="12" customHeight="1" x14ac:dyDescent="0.25"/>
  </sheetData>
  <mergeCells count="8">
    <mergeCell ref="A1:D1"/>
    <mergeCell ref="A36:B36"/>
    <mergeCell ref="A6:A18"/>
    <mergeCell ref="A19:A31"/>
    <mergeCell ref="A2:E2"/>
    <mergeCell ref="D4:D5"/>
    <mergeCell ref="A4:B5"/>
    <mergeCell ref="A34:G34"/>
  </mergeCells>
  <hyperlinks>
    <hyperlink ref="G1" location="Contents!A1" display="back to contents"/>
  </hyperlink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election sqref="A1:D1"/>
    </sheetView>
  </sheetViews>
  <sheetFormatPr defaultRowHeight="15" x14ac:dyDescent="0.25"/>
  <cols>
    <col min="3" max="3" width="13.140625" customWidth="1"/>
    <col min="4" max="4" width="24.5703125" customWidth="1"/>
    <col min="5" max="5" width="23" customWidth="1"/>
    <col min="6" max="6" width="9.85546875" customWidth="1"/>
    <col min="7" max="7" width="18.140625" customWidth="1"/>
  </cols>
  <sheetData>
    <row r="1" spans="1:7" ht="18" customHeight="1" x14ac:dyDescent="0.25">
      <c r="A1" s="153" t="s">
        <v>177</v>
      </c>
      <c r="B1" s="153"/>
      <c r="C1" s="153"/>
      <c r="D1" s="153"/>
      <c r="E1" s="135"/>
      <c r="F1" s="135"/>
      <c r="G1" s="99" t="s">
        <v>175</v>
      </c>
    </row>
    <row r="2" spans="1:7" ht="18" customHeight="1" x14ac:dyDescent="0.25">
      <c r="A2" s="164" t="s">
        <v>200</v>
      </c>
      <c r="B2" s="164"/>
      <c r="C2" s="164"/>
      <c r="D2" s="164"/>
      <c r="E2" s="164"/>
      <c r="F2" s="164"/>
      <c r="G2" s="164"/>
    </row>
    <row r="3" spans="1:7" ht="15" customHeight="1" x14ac:dyDescent="0.25"/>
    <row r="4" spans="1:7" x14ac:dyDescent="0.25">
      <c r="A4" s="155" t="s">
        <v>18</v>
      </c>
      <c r="B4" s="165"/>
      <c r="C4" s="159" t="s">
        <v>4</v>
      </c>
      <c r="D4" s="159" t="s">
        <v>19</v>
      </c>
      <c r="E4" s="159" t="s">
        <v>20</v>
      </c>
      <c r="F4" s="159" t="s">
        <v>14</v>
      </c>
      <c r="G4" s="167" t="s">
        <v>15</v>
      </c>
    </row>
    <row r="5" spans="1:7" x14ac:dyDescent="0.25">
      <c r="A5" s="157"/>
      <c r="B5" s="166"/>
      <c r="C5" s="160"/>
      <c r="D5" s="160"/>
      <c r="E5" s="160"/>
      <c r="F5" s="160"/>
      <c r="G5" s="168"/>
    </row>
    <row r="6" spans="1:7" x14ac:dyDescent="0.25">
      <c r="A6" s="155" t="s">
        <v>1</v>
      </c>
      <c r="B6" s="2"/>
      <c r="C6" s="6"/>
      <c r="D6" s="6"/>
      <c r="E6" s="6"/>
      <c r="F6" s="6"/>
      <c r="G6" s="10"/>
    </row>
    <row r="7" spans="1:7" x14ac:dyDescent="0.25">
      <c r="A7" s="156"/>
      <c r="B7" s="4" t="s">
        <v>2</v>
      </c>
      <c r="C7" s="30">
        <v>9.2655899999999995</v>
      </c>
      <c r="D7" s="30">
        <v>9.0108499999999996</v>
      </c>
      <c r="E7" s="30">
        <v>9.5203199999999999</v>
      </c>
      <c r="F7" s="30">
        <v>16.877690000000001</v>
      </c>
      <c r="G7" s="31">
        <v>54.898420000000002</v>
      </c>
    </row>
    <row r="8" spans="1:7" x14ac:dyDescent="0.25">
      <c r="A8" s="156"/>
      <c r="B8" s="4" t="s">
        <v>5</v>
      </c>
      <c r="C8" s="30">
        <v>9.3211399999999998</v>
      </c>
      <c r="D8" s="30">
        <v>9.0403000000000002</v>
      </c>
      <c r="E8" s="30">
        <v>9.6019799999999993</v>
      </c>
      <c r="F8" s="30">
        <v>17.060369999999999</v>
      </c>
      <c r="G8" s="31">
        <v>54.636200000000002</v>
      </c>
    </row>
    <row r="9" spans="1:7" x14ac:dyDescent="0.25">
      <c r="A9" s="156"/>
      <c r="B9" s="4" t="s">
        <v>9</v>
      </c>
      <c r="C9" s="30">
        <v>9.3217800000000004</v>
      </c>
      <c r="D9" s="30">
        <v>9.0273099999999999</v>
      </c>
      <c r="E9" s="30">
        <v>9.6162500000000009</v>
      </c>
      <c r="F9" s="30">
        <v>17.20214</v>
      </c>
      <c r="G9" s="31">
        <v>54.189660000000003</v>
      </c>
    </row>
    <row r="10" spans="1:7" x14ac:dyDescent="0.25">
      <c r="A10" s="156"/>
      <c r="B10" s="4" t="s">
        <v>6</v>
      </c>
      <c r="C10" s="30">
        <v>9.6904299999999992</v>
      </c>
      <c r="D10" s="30">
        <v>9.3913600000000006</v>
      </c>
      <c r="E10" s="30">
        <v>9.9895099999999992</v>
      </c>
      <c r="F10" s="30">
        <v>17.358920000000001</v>
      </c>
      <c r="G10" s="31">
        <v>55.823929999999997</v>
      </c>
    </row>
    <row r="11" spans="1:7" x14ac:dyDescent="0.25">
      <c r="A11" s="156"/>
      <c r="B11" s="4" t="s">
        <v>7</v>
      </c>
      <c r="C11" s="30">
        <v>9.7321000000000009</v>
      </c>
      <c r="D11" s="30">
        <v>9.4335299999999993</v>
      </c>
      <c r="E11" s="30">
        <v>10.030670000000001</v>
      </c>
      <c r="F11" s="30">
        <v>17.329719999999998</v>
      </c>
      <c r="G11" s="31">
        <v>56.15842</v>
      </c>
    </row>
    <row r="12" spans="1:7" x14ac:dyDescent="0.25">
      <c r="A12" s="156"/>
      <c r="B12" s="4" t="s">
        <v>10</v>
      </c>
      <c r="C12" s="30">
        <v>9.9523399999999995</v>
      </c>
      <c r="D12" s="30">
        <v>9.6359200000000005</v>
      </c>
      <c r="E12" s="30">
        <v>10.26877</v>
      </c>
      <c r="F12" s="30">
        <v>17.404959999999999</v>
      </c>
      <c r="G12" s="31">
        <v>57.181069999999998</v>
      </c>
    </row>
    <row r="13" spans="1:7" x14ac:dyDescent="0.25">
      <c r="A13" s="156"/>
      <c r="B13" s="4" t="s">
        <v>8</v>
      </c>
      <c r="C13" s="30">
        <v>9.9579699999999995</v>
      </c>
      <c r="D13" s="30">
        <v>9.6464300000000005</v>
      </c>
      <c r="E13" s="30">
        <v>10.26951</v>
      </c>
      <c r="F13" s="30">
        <v>17.414999999999999</v>
      </c>
      <c r="G13" s="31">
        <v>57.18038</v>
      </c>
    </row>
    <row r="14" spans="1:7" x14ac:dyDescent="0.25">
      <c r="A14" s="156"/>
      <c r="B14" s="4" t="s">
        <v>11</v>
      </c>
      <c r="C14" s="30">
        <v>9.8633699999999997</v>
      </c>
      <c r="D14" s="30">
        <v>9.5713799999999996</v>
      </c>
      <c r="E14" s="30">
        <v>10.15536</v>
      </c>
      <c r="F14" s="30">
        <v>17.563960000000002</v>
      </c>
      <c r="G14" s="31">
        <v>56.156860000000002</v>
      </c>
    </row>
    <row r="15" spans="1:7" x14ac:dyDescent="0.25">
      <c r="A15" s="156"/>
      <c r="B15" s="4" t="s">
        <v>12</v>
      </c>
      <c r="C15" s="30">
        <v>9.8769799999999996</v>
      </c>
      <c r="D15" s="30">
        <v>9.5908599999999993</v>
      </c>
      <c r="E15" s="30">
        <v>10.16309</v>
      </c>
      <c r="F15" s="94">
        <v>17.692640000000001</v>
      </c>
      <c r="G15" s="31">
        <v>55.825360000000003</v>
      </c>
    </row>
    <row r="16" spans="1:7" x14ac:dyDescent="0.25">
      <c r="A16" s="156"/>
      <c r="B16" s="4" t="s">
        <v>179</v>
      </c>
      <c r="C16" s="30">
        <v>9.5887499999999992</v>
      </c>
      <c r="D16" s="30">
        <v>9.2652400000000004</v>
      </c>
      <c r="E16" s="30">
        <v>9.9122699999999995</v>
      </c>
      <c r="F16" s="94">
        <v>17.52891</v>
      </c>
      <c r="G16" s="31">
        <v>54.702489999999997</v>
      </c>
    </row>
    <row r="17" spans="1:8" x14ac:dyDescent="0.25">
      <c r="A17" s="156"/>
      <c r="B17" s="4"/>
      <c r="C17" s="3"/>
      <c r="D17" s="3"/>
      <c r="E17" s="3"/>
      <c r="F17" s="3"/>
      <c r="G17" s="5"/>
    </row>
    <row r="18" spans="1:8" x14ac:dyDescent="0.25">
      <c r="A18" s="157"/>
      <c r="B18" s="4"/>
      <c r="C18" s="3"/>
      <c r="D18" s="3"/>
      <c r="E18" s="3"/>
      <c r="F18" s="3"/>
      <c r="G18" s="5"/>
    </row>
    <row r="19" spans="1:8" x14ac:dyDescent="0.25">
      <c r="A19" s="155" t="s">
        <v>3</v>
      </c>
      <c r="B19" s="2"/>
      <c r="C19" s="12"/>
      <c r="D19" s="11"/>
      <c r="E19" s="11"/>
      <c r="F19" s="11"/>
      <c r="G19" s="10"/>
    </row>
    <row r="20" spans="1:8" x14ac:dyDescent="0.25">
      <c r="A20" s="156"/>
      <c r="B20" s="4" t="s">
        <v>2</v>
      </c>
      <c r="C20" s="30">
        <v>10.57333</v>
      </c>
      <c r="D20" s="30">
        <v>10.3108</v>
      </c>
      <c r="E20" s="30">
        <v>10.83587</v>
      </c>
      <c r="F20" s="30">
        <v>19.406269999999999</v>
      </c>
      <c r="G20" s="31">
        <v>54.484099999999998</v>
      </c>
    </row>
    <row r="21" spans="1:8" x14ac:dyDescent="0.25">
      <c r="A21" s="156"/>
      <c r="B21" s="4" t="s">
        <v>5</v>
      </c>
      <c r="C21" s="30">
        <v>10.46195</v>
      </c>
      <c r="D21" s="30">
        <v>10.17534</v>
      </c>
      <c r="E21" s="30">
        <v>10.74855</v>
      </c>
      <c r="F21" s="30">
        <v>19.44923</v>
      </c>
      <c r="G21" s="31">
        <v>53.791049999999998</v>
      </c>
    </row>
    <row r="22" spans="1:8" x14ac:dyDescent="0.25">
      <c r="A22" s="156"/>
      <c r="B22" s="4" t="s">
        <v>9</v>
      </c>
      <c r="C22" s="30">
        <v>10.89873</v>
      </c>
      <c r="D22" s="30">
        <v>10.58825</v>
      </c>
      <c r="E22" s="30">
        <v>11.20922</v>
      </c>
      <c r="F22" s="30">
        <v>19.531020000000002</v>
      </c>
      <c r="G22" s="31">
        <v>55.802169999999997</v>
      </c>
    </row>
    <row r="23" spans="1:8" x14ac:dyDescent="0.25">
      <c r="A23" s="156"/>
      <c r="B23" s="4" t="s">
        <v>6</v>
      </c>
      <c r="C23" s="30">
        <v>10.698980000000001</v>
      </c>
      <c r="D23" s="30">
        <v>10.39329</v>
      </c>
      <c r="E23" s="30">
        <v>11.004659999999999</v>
      </c>
      <c r="F23" s="30">
        <v>19.627559999999999</v>
      </c>
      <c r="G23" s="31">
        <v>54.509979999999999</v>
      </c>
    </row>
    <row r="24" spans="1:8" x14ac:dyDescent="0.25">
      <c r="A24" s="156"/>
      <c r="B24" s="4" t="s">
        <v>7</v>
      </c>
      <c r="C24" s="30">
        <v>10.739140000000001</v>
      </c>
      <c r="D24" s="30">
        <v>10.420529999999999</v>
      </c>
      <c r="E24" s="30">
        <v>11.05776</v>
      </c>
      <c r="F24" s="30">
        <v>19.663799999999998</v>
      </c>
      <c r="G24" s="31">
        <v>54.613759999999999</v>
      </c>
    </row>
    <row r="25" spans="1:8" x14ac:dyDescent="0.25">
      <c r="A25" s="156"/>
      <c r="B25" s="4" t="s">
        <v>10</v>
      </c>
      <c r="C25" s="30">
        <v>10.83559</v>
      </c>
      <c r="D25" s="30">
        <v>10.50187</v>
      </c>
      <c r="E25" s="30">
        <v>11.169309999999999</v>
      </c>
      <c r="F25" s="30">
        <v>19.741199999999999</v>
      </c>
      <c r="G25" s="31">
        <v>54.888199999999998</v>
      </c>
    </row>
    <row r="26" spans="1:8" x14ac:dyDescent="0.25">
      <c r="A26" s="156"/>
      <c r="B26" s="4" t="s">
        <v>8</v>
      </c>
      <c r="C26" s="30">
        <v>10.711970000000001</v>
      </c>
      <c r="D26" s="30">
        <v>10.374829999999999</v>
      </c>
      <c r="E26" s="30">
        <v>11.049099999999999</v>
      </c>
      <c r="F26" s="30">
        <v>19.689630000000001</v>
      </c>
      <c r="G26" s="31">
        <v>54.4041</v>
      </c>
    </row>
    <row r="27" spans="1:8" x14ac:dyDescent="0.25">
      <c r="A27" s="156"/>
      <c r="B27" s="4" t="s">
        <v>11</v>
      </c>
      <c r="C27" s="30">
        <v>10.7944</v>
      </c>
      <c r="D27" s="30">
        <v>10.475379999999999</v>
      </c>
      <c r="E27" s="30">
        <v>11.11342</v>
      </c>
      <c r="F27" s="30">
        <v>19.786149999999999</v>
      </c>
      <c r="G27" s="31">
        <v>54.555340000000001</v>
      </c>
    </row>
    <row r="28" spans="1:8" x14ac:dyDescent="0.25">
      <c r="A28" s="156"/>
      <c r="B28" s="4" t="s">
        <v>12</v>
      </c>
      <c r="C28" s="30">
        <v>10.689730000000001</v>
      </c>
      <c r="D28" s="30">
        <v>10.382400000000001</v>
      </c>
      <c r="E28" s="30">
        <v>10.99705</v>
      </c>
      <c r="F28" s="30">
        <v>19.850770000000001</v>
      </c>
      <c r="G28" s="31">
        <v>53.850459999999998</v>
      </c>
    </row>
    <row r="29" spans="1:8" x14ac:dyDescent="0.25">
      <c r="A29" s="156"/>
      <c r="B29" s="4" t="s">
        <v>179</v>
      </c>
      <c r="C29" s="30">
        <v>10.77821</v>
      </c>
      <c r="D29" s="30">
        <v>10.43876</v>
      </c>
      <c r="E29" s="30">
        <v>11.117660000000001</v>
      </c>
      <c r="F29" s="30">
        <v>19.7439</v>
      </c>
      <c r="G29" s="31">
        <v>54.59008</v>
      </c>
    </row>
    <row r="30" spans="1:8" x14ac:dyDescent="0.25">
      <c r="A30" s="156"/>
      <c r="B30" s="4"/>
      <c r="C30" s="3"/>
      <c r="D30" s="3"/>
      <c r="E30" s="3"/>
      <c r="F30" s="3"/>
      <c r="G30" s="5"/>
    </row>
    <row r="31" spans="1:8" ht="12" customHeight="1" x14ac:dyDescent="0.25">
      <c r="A31" s="157"/>
      <c r="B31" s="9"/>
      <c r="C31" s="7"/>
      <c r="D31" s="7"/>
      <c r="E31" s="7"/>
      <c r="F31" s="7"/>
      <c r="G31" s="8"/>
    </row>
    <row r="32" spans="1:8" ht="12" customHeight="1" x14ac:dyDescent="0.25">
      <c r="A32" s="66"/>
      <c r="H32" s="39"/>
    </row>
    <row r="33" spans="1:8" ht="12" customHeight="1" x14ac:dyDescent="0.25">
      <c r="A33" s="65" t="s">
        <v>13</v>
      </c>
      <c r="B33" s="39"/>
      <c r="C33" s="39"/>
      <c r="D33" s="39"/>
      <c r="E33" s="39"/>
      <c r="F33" s="39"/>
      <c r="G33" s="39"/>
      <c r="H33" s="39"/>
    </row>
    <row r="34" spans="1:8" ht="12" customHeight="1" x14ac:dyDescent="0.25">
      <c r="A34" s="162" t="s">
        <v>16</v>
      </c>
      <c r="B34" s="162"/>
      <c r="C34" s="162"/>
      <c r="D34" s="162"/>
      <c r="E34" s="162"/>
      <c r="F34" s="162"/>
      <c r="G34" s="162"/>
    </row>
    <row r="35" spans="1:8" ht="12" customHeight="1" x14ac:dyDescent="0.25">
      <c r="A35" s="162"/>
      <c r="B35" s="162"/>
      <c r="C35" s="162"/>
      <c r="D35" s="162"/>
      <c r="E35" s="162"/>
      <c r="F35" s="162"/>
      <c r="G35" s="162"/>
    </row>
    <row r="36" spans="1:8" ht="12" customHeight="1" x14ac:dyDescent="0.25">
      <c r="A36" s="66"/>
    </row>
    <row r="37" spans="1:8" ht="12" customHeight="1" x14ac:dyDescent="0.25">
      <c r="A37" s="163" t="s">
        <v>211</v>
      </c>
      <c r="B37" s="163"/>
    </row>
    <row r="38" spans="1:8" ht="12" customHeight="1" x14ac:dyDescent="0.25"/>
    <row r="39" spans="1:8" ht="12" customHeight="1" x14ac:dyDescent="0.25"/>
    <row r="40" spans="1:8" ht="12" customHeight="1" x14ac:dyDescent="0.25"/>
  </sheetData>
  <mergeCells count="12">
    <mergeCell ref="A34:G35"/>
    <mergeCell ref="A37:B37"/>
    <mergeCell ref="A6:A18"/>
    <mergeCell ref="A19:A31"/>
    <mergeCell ref="A1:D1"/>
    <mergeCell ref="A2:G2"/>
    <mergeCell ref="A4:B5"/>
    <mergeCell ref="G4:G5"/>
    <mergeCell ref="F4:F5"/>
    <mergeCell ref="E4:E5"/>
    <mergeCell ref="D4:D5"/>
    <mergeCell ref="C4:C5"/>
  </mergeCells>
  <hyperlinks>
    <hyperlink ref="G1" location="Contents!A1" display="back 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showGridLines="0" zoomScaleNormal="100" workbookViewId="0">
      <selection sqref="A1:G1"/>
    </sheetView>
  </sheetViews>
  <sheetFormatPr defaultColWidth="9.140625" defaultRowHeight="12.75" x14ac:dyDescent="0.2"/>
  <cols>
    <col min="1" max="1" width="18.42578125" style="95" customWidth="1"/>
    <col min="2" max="2" width="15.5703125" style="95" customWidth="1"/>
    <col min="3" max="3" width="14.28515625" style="95" customWidth="1"/>
    <col min="4" max="4" width="22.140625" style="95" customWidth="1"/>
    <col min="5" max="5" width="20.42578125" style="95" customWidth="1"/>
    <col min="6" max="6" width="14.140625" style="95" customWidth="1"/>
    <col min="7" max="7" width="22.140625" style="95" customWidth="1"/>
    <col min="8" max="8" width="20.140625" style="95" customWidth="1"/>
    <col min="9" max="16384" width="9.140625" style="95"/>
  </cols>
  <sheetData>
    <row r="1" spans="1:8" ht="18" customHeight="1" x14ac:dyDescent="0.2">
      <c r="A1" s="175" t="s">
        <v>177</v>
      </c>
      <c r="B1" s="175"/>
      <c r="C1" s="175"/>
      <c r="D1" s="175"/>
      <c r="E1" s="175"/>
      <c r="F1" s="175"/>
      <c r="G1" s="175"/>
      <c r="H1" s="99" t="s">
        <v>175</v>
      </c>
    </row>
    <row r="2" spans="1:8" ht="18" customHeight="1" x14ac:dyDescent="0.25">
      <c r="A2" s="164" t="s">
        <v>201</v>
      </c>
      <c r="B2" s="164"/>
      <c r="C2" s="164"/>
      <c r="D2" s="164"/>
      <c r="E2" s="164"/>
      <c r="F2" s="164"/>
      <c r="G2" s="164"/>
    </row>
    <row r="3" spans="1:8" ht="15" customHeight="1" x14ac:dyDescent="0.2">
      <c r="C3" s="106"/>
    </row>
    <row r="4" spans="1:8" ht="15" customHeight="1" x14ac:dyDescent="0.2">
      <c r="A4" s="172"/>
      <c r="B4" s="169" t="s">
        <v>160</v>
      </c>
      <c r="C4" s="179" t="s">
        <v>202</v>
      </c>
      <c r="D4" s="176" t="s">
        <v>132</v>
      </c>
      <c r="E4" s="176" t="s">
        <v>133</v>
      </c>
      <c r="F4" s="176" t="s">
        <v>161</v>
      </c>
      <c r="G4" s="176" t="s">
        <v>162</v>
      </c>
      <c r="H4" s="176" t="s">
        <v>133</v>
      </c>
    </row>
    <row r="5" spans="1:8" ht="15" customHeight="1" x14ac:dyDescent="0.2">
      <c r="A5" s="173"/>
      <c r="B5" s="170"/>
      <c r="C5" s="180"/>
      <c r="D5" s="177"/>
      <c r="E5" s="177"/>
      <c r="F5" s="177"/>
      <c r="G5" s="177"/>
      <c r="H5" s="177"/>
    </row>
    <row r="6" spans="1:8" x14ac:dyDescent="0.2">
      <c r="A6" s="174"/>
      <c r="B6" s="171"/>
      <c r="C6" s="181"/>
      <c r="D6" s="178"/>
      <c r="E6" s="178"/>
      <c r="F6" s="178"/>
      <c r="G6" s="178"/>
      <c r="H6" s="178"/>
    </row>
    <row r="7" spans="1:8" x14ac:dyDescent="0.2">
      <c r="A7" s="53" t="s">
        <v>18</v>
      </c>
      <c r="B7" s="53"/>
      <c r="C7" s="53"/>
      <c r="D7" s="53"/>
      <c r="E7" s="53"/>
      <c r="F7" s="113"/>
      <c r="G7" s="113"/>
      <c r="H7" s="113"/>
    </row>
    <row r="8" spans="1:8" x14ac:dyDescent="0.2">
      <c r="A8" s="183" t="s">
        <v>1</v>
      </c>
      <c r="B8" s="49"/>
      <c r="C8" s="44"/>
      <c r="D8" s="44"/>
      <c r="E8" s="44"/>
    </row>
    <row r="9" spans="1:8" x14ac:dyDescent="0.2">
      <c r="A9" s="184"/>
      <c r="B9" s="50" t="s">
        <v>2</v>
      </c>
      <c r="C9" s="67">
        <v>61.052579999999999</v>
      </c>
      <c r="D9" s="68"/>
      <c r="E9" s="68"/>
      <c r="F9" s="71">
        <v>76.225049999999996</v>
      </c>
      <c r="G9" s="71"/>
      <c r="H9" s="71"/>
    </row>
    <row r="10" spans="1:8" x14ac:dyDescent="0.2">
      <c r="A10" s="184"/>
      <c r="B10" s="4" t="s">
        <v>5</v>
      </c>
      <c r="C10" s="67">
        <v>61.380090000000003</v>
      </c>
      <c r="D10" s="67">
        <f>C10-C9</f>
        <v>0.32751000000000374</v>
      </c>
      <c r="E10" s="67">
        <f>D10*52.2</f>
        <v>17.096022000000197</v>
      </c>
      <c r="F10" s="71">
        <v>76.52946</v>
      </c>
      <c r="G10" s="71">
        <f>F10-F9</f>
        <v>0.30441000000000429</v>
      </c>
      <c r="H10" s="71">
        <f>G10*52.2</f>
        <v>15.890202000000224</v>
      </c>
    </row>
    <row r="11" spans="1:8" x14ac:dyDescent="0.2">
      <c r="A11" s="184"/>
      <c r="B11" s="4" t="s">
        <v>9</v>
      </c>
      <c r="C11" s="67">
        <v>61.660890000000002</v>
      </c>
      <c r="D11" s="67">
        <f t="shared" ref="D11:D18" si="0">C11-C10</f>
        <v>0.28079999999999927</v>
      </c>
      <c r="E11" s="67">
        <f t="shared" ref="E11:E18" si="1">D11*52.2</f>
        <v>14.657759999999962</v>
      </c>
      <c r="F11" s="71">
        <v>76.804839999999999</v>
      </c>
      <c r="G11" s="71">
        <f t="shared" ref="G11:G15" si="2">F11-F10</f>
        <v>0.2753799999999984</v>
      </c>
      <c r="H11" s="71">
        <f t="shared" ref="H11:H15" si="3">G11*52.2</f>
        <v>14.374835999999917</v>
      </c>
    </row>
    <row r="12" spans="1:8" x14ac:dyDescent="0.2">
      <c r="A12" s="184"/>
      <c r="B12" s="4" t="s">
        <v>6</v>
      </c>
      <c r="C12" s="67">
        <v>61.723799999999997</v>
      </c>
      <c r="D12" s="67">
        <f t="shared" si="0"/>
        <v>6.2909999999995136E-2</v>
      </c>
      <c r="E12" s="67">
        <f t="shared" si="1"/>
        <v>3.2839019999997463</v>
      </c>
      <c r="F12" s="71">
        <v>77.081479999999999</v>
      </c>
      <c r="G12" s="71">
        <f t="shared" si="2"/>
        <v>0.27664000000000044</v>
      </c>
      <c r="H12" s="71">
        <f t="shared" si="3"/>
        <v>14.440608000000024</v>
      </c>
    </row>
    <row r="13" spans="1:8" x14ac:dyDescent="0.2">
      <c r="A13" s="184"/>
      <c r="B13" s="4" t="s">
        <v>7</v>
      </c>
      <c r="C13" s="67">
        <v>61.830550000000002</v>
      </c>
      <c r="D13" s="67">
        <f t="shared" si="0"/>
        <v>0.10675000000000523</v>
      </c>
      <c r="E13" s="67">
        <f t="shared" si="1"/>
        <v>5.5723500000002737</v>
      </c>
      <c r="F13" s="71">
        <v>77.11636</v>
      </c>
      <c r="G13" s="71">
        <f t="shared" si="2"/>
        <v>3.4880000000001132E-2</v>
      </c>
      <c r="H13" s="71">
        <f t="shared" si="3"/>
        <v>1.8207360000000592</v>
      </c>
    </row>
    <row r="14" spans="1:8" x14ac:dyDescent="0.2">
      <c r="A14" s="184"/>
      <c r="B14" s="4" t="s">
        <v>10</v>
      </c>
      <c r="C14" s="67">
        <v>62.218000000000004</v>
      </c>
      <c r="D14" s="67">
        <f t="shared" si="0"/>
        <v>0.38745000000000118</v>
      </c>
      <c r="E14" s="67">
        <f t="shared" si="1"/>
        <v>20.224890000000062</v>
      </c>
      <c r="F14" s="71">
        <v>77.089150000000004</v>
      </c>
      <c r="G14" s="71">
        <f t="shared" si="2"/>
        <v>-2.7209999999996626E-2</v>
      </c>
      <c r="H14" s="71">
        <f t="shared" si="3"/>
        <v>-1.420361999999824</v>
      </c>
    </row>
    <row r="15" spans="1:8" x14ac:dyDescent="0.2">
      <c r="A15" s="184"/>
      <c r="B15" s="4" t="s">
        <v>8</v>
      </c>
      <c r="C15" s="67">
        <v>62.320360000000001</v>
      </c>
      <c r="D15" s="67">
        <f t="shared" si="0"/>
        <v>0.10235999999999734</v>
      </c>
      <c r="E15" s="67">
        <f t="shared" si="1"/>
        <v>5.3431919999998616</v>
      </c>
      <c r="F15" s="71">
        <v>77.020660000000007</v>
      </c>
      <c r="G15" s="71">
        <f t="shared" si="2"/>
        <v>-6.8489999999997053E-2</v>
      </c>
      <c r="H15" s="71">
        <f t="shared" si="3"/>
        <v>-3.5751779999998465</v>
      </c>
    </row>
    <row r="16" spans="1:8" x14ac:dyDescent="0.2">
      <c r="A16" s="184"/>
      <c r="B16" s="4" t="s">
        <v>11</v>
      </c>
      <c r="C16" s="67">
        <v>61.883629999999997</v>
      </c>
      <c r="D16" s="67">
        <f t="shared" si="0"/>
        <v>-0.43673000000000428</v>
      </c>
      <c r="E16" s="67">
        <f t="shared" si="1"/>
        <v>-22.797306000000226</v>
      </c>
      <c r="F16" s="71">
        <v>77.058539999999994</v>
      </c>
      <c r="G16" s="71">
        <f t="shared" ref="G16:G18" si="4">F16-F15</f>
        <v>3.7879999999987035E-2</v>
      </c>
      <c r="H16" s="71">
        <f t="shared" ref="H16:H18" si="5">G16*52.2</f>
        <v>1.9773359999993234</v>
      </c>
    </row>
    <row r="17" spans="1:8" x14ac:dyDescent="0.2">
      <c r="A17" s="184"/>
      <c r="B17" s="4" t="s">
        <v>12</v>
      </c>
      <c r="C17" s="67">
        <v>61.675330000000002</v>
      </c>
      <c r="D17" s="67">
        <f t="shared" si="0"/>
        <v>-0.20829999999999416</v>
      </c>
      <c r="E17" s="67">
        <f t="shared" si="1"/>
        <v>-10.873259999999696</v>
      </c>
      <c r="F17" s="71">
        <v>77.156059999999997</v>
      </c>
      <c r="G17" s="71">
        <f t="shared" si="4"/>
        <v>9.7520000000002938E-2</v>
      </c>
      <c r="H17" s="71">
        <f t="shared" si="5"/>
        <v>5.0905440000001541</v>
      </c>
    </row>
    <row r="18" spans="1:8" x14ac:dyDescent="0.2">
      <c r="A18" s="184"/>
      <c r="B18" s="4" t="s">
        <v>179</v>
      </c>
      <c r="C18" s="67">
        <v>60.926209999999998</v>
      </c>
      <c r="D18" s="67">
        <f t="shared" si="0"/>
        <v>-0.74912000000000489</v>
      </c>
      <c r="E18" s="67">
        <f t="shared" si="1"/>
        <v>-39.104064000000257</v>
      </c>
      <c r="F18" s="71">
        <v>76.808679999999995</v>
      </c>
      <c r="G18" s="71">
        <f t="shared" si="4"/>
        <v>-0.34738000000000113</v>
      </c>
      <c r="H18" s="71">
        <f t="shared" si="5"/>
        <v>-18.133236000000061</v>
      </c>
    </row>
    <row r="19" spans="1:8" x14ac:dyDescent="0.2">
      <c r="A19" s="185"/>
      <c r="B19" s="51"/>
      <c r="C19" s="69"/>
      <c r="D19" s="70"/>
      <c r="E19" s="70"/>
      <c r="F19" s="72"/>
      <c r="G19" s="72"/>
      <c r="H19" s="72"/>
    </row>
    <row r="20" spans="1:8" x14ac:dyDescent="0.2">
      <c r="A20" s="183" t="s">
        <v>3</v>
      </c>
      <c r="B20" s="50"/>
      <c r="C20" s="68"/>
      <c r="D20" s="68"/>
      <c r="E20" s="68"/>
      <c r="F20" s="71"/>
      <c r="G20" s="71"/>
      <c r="H20" s="71"/>
    </row>
    <row r="21" spans="1:8" x14ac:dyDescent="0.2">
      <c r="A21" s="184"/>
      <c r="B21" s="50" t="s">
        <v>2</v>
      </c>
      <c r="C21" s="67">
        <v>63.039700000000003</v>
      </c>
      <c r="D21" s="68"/>
      <c r="E21" s="68"/>
      <c r="F21" s="71">
        <v>80.601259999999996</v>
      </c>
      <c r="G21" s="71"/>
      <c r="H21" s="71"/>
    </row>
    <row r="22" spans="1:8" x14ac:dyDescent="0.2">
      <c r="A22" s="184"/>
      <c r="B22" s="4" t="s">
        <v>5</v>
      </c>
      <c r="C22" s="67">
        <v>62.823230000000002</v>
      </c>
      <c r="D22" s="67">
        <f>C22-C21</f>
        <v>-0.21647000000000105</v>
      </c>
      <c r="E22" s="67">
        <f>D22*52.2</f>
        <v>-11.299734000000056</v>
      </c>
      <c r="F22" s="71">
        <v>80.742440000000002</v>
      </c>
      <c r="G22" s="71">
        <f>F22-F21</f>
        <v>0.14118000000000563</v>
      </c>
      <c r="H22" s="71">
        <f>G22*52.2</f>
        <v>7.3695960000002945</v>
      </c>
    </row>
    <row r="23" spans="1:8" x14ac:dyDescent="0.2">
      <c r="A23" s="184"/>
      <c r="B23" s="4" t="s">
        <v>9</v>
      </c>
      <c r="C23" s="67">
        <v>63.210189999999997</v>
      </c>
      <c r="D23" s="67">
        <f t="shared" ref="D23:D27" si="6">C23-C22</f>
        <v>0.38695999999999486</v>
      </c>
      <c r="E23" s="67">
        <f t="shared" ref="E23:E27" si="7">D23*52.2</f>
        <v>20.199311999999733</v>
      </c>
      <c r="F23" s="71">
        <v>80.896010000000004</v>
      </c>
      <c r="G23" s="71">
        <f t="shared" ref="G23:G27" si="8">F23-F22</f>
        <v>0.15357000000000198</v>
      </c>
      <c r="H23" s="71">
        <f t="shared" ref="H23:H27" si="9">G23*52.2</f>
        <v>8.0163540000001046</v>
      </c>
    </row>
    <row r="24" spans="1:8" x14ac:dyDescent="0.2">
      <c r="A24" s="184"/>
      <c r="B24" s="4" t="s">
        <v>6</v>
      </c>
      <c r="C24" s="67">
        <v>63.240769999999998</v>
      </c>
      <c r="D24" s="67">
        <f t="shared" si="6"/>
        <v>3.0580000000000496E-2</v>
      </c>
      <c r="E24" s="67">
        <f t="shared" si="7"/>
        <v>1.596276000000026</v>
      </c>
      <c r="F24" s="71">
        <v>81.073030000000003</v>
      </c>
      <c r="G24" s="71">
        <f t="shared" si="8"/>
        <v>0.17701999999999884</v>
      </c>
      <c r="H24" s="71">
        <f t="shared" si="9"/>
        <v>9.2404439999999397</v>
      </c>
    </row>
    <row r="25" spans="1:8" x14ac:dyDescent="0.2">
      <c r="A25" s="184"/>
      <c r="B25" s="4" t="s">
        <v>7</v>
      </c>
      <c r="C25" s="67">
        <v>62.738950000000003</v>
      </c>
      <c r="D25" s="67">
        <f t="shared" si="6"/>
        <v>-0.50181999999999505</v>
      </c>
      <c r="E25" s="67">
        <f t="shared" si="7"/>
        <v>-26.195003999999741</v>
      </c>
      <c r="F25" s="71">
        <v>81.132639999999995</v>
      </c>
      <c r="G25" s="71">
        <f t="shared" si="8"/>
        <v>5.9609999999992169E-2</v>
      </c>
      <c r="H25" s="71">
        <f t="shared" si="9"/>
        <v>3.1116419999995912</v>
      </c>
    </row>
    <row r="26" spans="1:8" x14ac:dyDescent="0.2">
      <c r="A26" s="184"/>
      <c r="B26" s="4" t="s">
        <v>10</v>
      </c>
      <c r="C26" s="67">
        <v>63.305489999999999</v>
      </c>
      <c r="D26" s="67">
        <f t="shared" si="6"/>
        <v>0.56653999999999627</v>
      </c>
      <c r="E26" s="67">
        <f t="shared" si="7"/>
        <v>29.573387999999806</v>
      </c>
      <c r="F26" s="71">
        <v>81.140950000000004</v>
      </c>
      <c r="G26" s="71">
        <f t="shared" si="8"/>
        <v>8.3100000000086993E-3</v>
      </c>
      <c r="H26" s="71">
        <f t="shared" si="9"/>
        <v>0.43378200000045414</v>
      </c>
    </row>
    <row r="27" spans="1:8" x14ac:dyDescent="0.2">
      <c r="A27" s="184"/>
      <c r="B27" s="4" t="s">
        <v>8</v>
      </c>
      <c r="C27" s="67">
        <v>62.636040000000001</v>
      </c>
      <c r="D27" s="67">
        <f t="shared" si="6"/>
        <v>-0.66944999999999766</v>
      </c>
      <c r="E27" s="67">
        <f t="shared" si="7"/>
        <v>-34.945289999999879</v>
      </c>
      <c r="F27" s="71">
        <v>81.075770000000006</v>
      </c>
      <c r="G27" s="71">
        <f t="shared" si="8"/>
        <v>-6.5179999999998017E-2</v>
      </c>
      <c r="H27" s="71">
        <f t="shared" si="9"/>
        <v>-3.4023959999998965</v>
      </c>
    </row>
    <row r="28" spans="1:8" x14ac:dyDescent="0.2">
      <c r="A28" s="184"/>
      <c r="B28" s="4" t="s">
        <v>11</v>
      </c>
      <c r="C28" s="67">
        <v>62.207410000000003</v>
      </c>
      <c r="D28" s="67">
        <f t="shared" ref="D28:D30" si="10">C28-C27</f>
        <v>-0.42862999999999829</v>
      </c>
      <c r="E28" s="67">
        <f t="shared" ref="E28:E30" si="11">D28*52.2</f>
        <v>-22.374485999999912</v>
      </c>
      <c r="F28" s="71">
        <v>81.081810000000004</v>
      </c>
      <c r="G28" s="71">
        <f t="shared" ref="G28:G30" si="12">F28-F27</f>
        <v>6.0399999999987131E-3</v>
      </c>
      <c r="H28" s="71">
        <f t="shared" ref="H28:H30" si="13">G28*52.2</f>
        <v>0.31528799999993284</v>
      </c>
    </row>
    <row r="29" spans="1:8" x14ac:dyDescent="0.2">
      <c r="A29" s="184"/>
      <c r="B29" s="4" t="s">
        <v>12</v>
      </c>
      <c r="C29" s="67">
        <v>61.939689999999999</v>
      </c>
      <c r="D29" s="67">
        <f t="shared" si="10"/>
        <v>-0.26772000000000418</v>
      </c>
      <c r="E29" s="67">
        <f t="shared" si="11"/>
        <v>-13.974984000000219</v>
      </c>
      <c r="F29" s="71">
        <v>81.138390000000001</v>
      </c>
      <c r="G29" s="71">
        <f t="shared" si="12"/>
        <v>5.6579999999996744E-2</v>
      </c>
      <c r="H29" s="71">
        <f t="shared" si="13"/>
        <v>2.9534759999998301</v>
      </c>
    </row>
    <row r="30" spans="1:8" x14ac:dyDescent="0.2">
      <c r="A30" s="184"/>
      <c r="B30" s="4" t="s">
        <v>179</v>
      </c>
      <c r="C30" s="67">
        <v>61.785640000000001</v>
      </c>
      <c r="D30" s="67">
        <f t="shared" si="10"/>
        <v>-0.15404999999999802</v>
      </c>
      <c r="E30" s="67">
        <f t="shared" si="11"/>
        <v>-8.0414099999998978</v>
      </c>
      <c r="F30" s="71">
        <v>80.976039999999998</v>
      </c>
      <c r="G30" s="71">
        <f t="shared" si="12"/>
        <v>-0.16235000000000355</v>
      </c>
      <c r="H30" s="71">
        <f t="shared" si="13"/>
        <v>-8.4746700000001862</v>
      </c>
    </row>
    <row r="31" spans="1:8" ht="13.5" thickBot="1" x14ac:dyDescent="0.25">
      <c r="A31" s="186"/>
      <c r="B31" s="52"/>
      <c r="C31" s="69"/>
      <c r="D31" s="70"/>
      <c r="E31" s="70"/>
      <c r="F31" s="73"/>
      <c r="G31" s="73"/>
      <c r="H31" s="73"/>
    </row>
    <row r="32" spans="1:8" x14ac:dyDescent="0.2">
      <c r="A32" s="182" t="s">
        <v>17</v>
      </c>
      <c r="B32" s="182"/>
      <c r="C32" s="182"/>
      <c r="D32" s="182"/>
      <c r="E32" s="182"/>
      <c r="F32" s="114"/>
      <c r="G32" s="114"/>
      <c r="H32" s="114"/>
    </row>
    <row r="33" spans="1:8" x14ac:dyDescent="0.2">
      <c r="A33" s="183" t="s">
        <v>1</v>
      </c>
      <c r="B33" s="49"/>
      <c r="C33" s="44"/>
      <c r="D33" s="44"/>
      <c r="E33" s="44"/>
    </row>
    <row r="34" spans="1:8" x14ac:dyDescent="0.2">
      <c r="A34" s="184"/>
      <c r="B34" s="50" t="s">
        <v>2</v>
      </c>
      <c r="C34" s="45">
        <v>9.2655899999999995</v>
      </c>
      <c r="D34" s="44"/>
      <c r="E34" s="44"/>
      <c r="F34" s="74">
        <v>16.877690000000001</v>
      </c>
      <c r="G34" s="74"/>
      <c r="H34" s="74"/>
    </row>
    <row r="35" spans="1:8" x14ac:dyDescent="0.2">
      <c r="A35" s="184"/>
      <c r="B35" s="4" t="s">
        <v>5</v>
      </c>
      <c r="C35" s="45">
        <v>9.3211399999999998</v>
      </c>
      <c r="D35" s="45">
        <f>C35-C34</f>
        <v>5.555000000000021E-2</v>
      </c>
      <c r="E35" s="45">
        <f>D35*52.2</f>
        <v>2.8997100000000113</v>
      </c>
      <c r="F35" s="74">
        <v>17.060369999999999</v>
      </c>
      <c r="G35" s="74">
        <f>F35-F34</f>
        <v>0.18267999999999773</v>
      </c>
      <c r="H35" s="74">
        <f>G35*52.2</f>
        <v>9.535895999999882</v>
      </c>
    </row>
    <row r="36" spans="1:8" x14ac:dyDescent="0.2">
      <c r="A36" s="184"/>
      <c r="B36" s="4" t="s">
        <v>9</v>
      </c>
      <c r="C36" s="45">
        <v>9.3217800000000004</v>
      </c>
      <c r="D36" s="45">
        <f t="shared" ref="D36:D40" si="14">C36-C35</f>
        <v>6.4000000000064006E-4</v>
      </c>
      <c r="E36" s="45">
        <f t="shared" ref="E36:E40" si="15">D36*52.2</f>
        <v>3.3408000000033411E-2</v>
      </c>
      <c r="F36" s="74">
        <v>17.20214</v>
      </c>
      <c r="G36" s="74">
        <f t="shared" ref="G36:G38" si="16">F36-F35</f>
        <v>0.14177000000000106</v>
      </c>
      <c r="H36" s="74">
        <f t="shared" ref="H36:H38" si="17">G36*52.2</f>
        <v>7.4003940000000554</v>
      </c>
    </row>
    <row r="37" spans="1:8" x14ac:dyDescent="0.2">
      <c r="A37" s="184"/>
      <c r="B37" s="4" t="s">
        <v>6</v>
      </c>
      <c r="C37" s="45">
        <v>9.6904299999999992</v>
      </c>
      <c r="D37" s="45">
        <f t="shared" si="14"/>
        <v>0.36864999999999881</v>
      </c>
      <c r="E37" s="45">
        <f t="shared" si="15"/>
        <v>19.243529999999939</v>
      </c>
      <c r="F37" s="74">
        <v>17.358920000000001</v>
      </c>
      <c r="G37" s="74">
        <f t="shared" si="16"/>
        <v>0.15678000000000125</v>
      </c>
      <c r="H37" s="74">
        <f t="shared" si="17"/>
        <v>8.1839160000000657</v>
      </c>
    </row>
    <row r="38" spans="1:8" x14ac:dyDescent="0.2">
      <c r="A38" s="184"/>
      <c r="B38" s="4" t="s">
        <v>7</v>
      </c>
      <c r="C38" s="45">
        <v>9.7321000000000009</v>
      </c>
      <c r="D38" s="45">
        <f t="shared" si="14"/>
        <v>4.167000000000165E-2</v>
      </c>
      <c r="E38" s="45">
        <f t="shared" si="15"/>
        <v>2.1751740000000863</v>
      </c>
      <c r="F38" s="74">
        <v>17.329719999999998</v>
      </c>
      <c r="G38" s="74">
        <f t="shared" si="16"/>
        <v>-2.9200000000003001E-2</v>
      </c>
      <c r="H38" s="74">
        <f t="shared" si="17"/>
        <v>-1.5242400000001568</v>
      </c>
    </row>
    <row r="39" spans="1:8" x14ac:dyDescent="0.2">
      <c r="A39" s="184"/>
      <c r="B39" s="4" t="s">
        <v>10</v>
      </c>
      <c r="C39" s="45">
        <v>9.9523399999999995</v>
      </c>
      <c r="D39" s="45">
        <f t="shared" si="14"/>
        <v>0.22023999999999866</v>
      </c>
      <c r="E39" s="45">
        <f t="shared" si="15"/>
        <v>11.49652799999993</v>
      </c>
      <c r="F39" s="74">
        <v>17.404959999999999</v>
      </c>
      <c r="G39" s="74">
        <f t="shared" ref="G39:G43" si="18">F39-F38</f>
        <v>7.5240000000000862E-2</v>
      </c>
      <c r="H39" s="74">
        <f t="shared" ref="H39:H43" si="19">G39*52.2</f>
        <v>3.927528000000045</v>
      </c>
    </row>
    <row r="40" spans="1:8" x14ac:dyDescent="0.2">
      <c r="A40" s="184"/>
      <c r="B40" s="4" t="s">
        <v>8</v>
      </c>
      <c r="C40" s="45">
        <v>9.9579699999999995</v>
      </c>
      <c r="D40" s="45">
        <f t="shared" si="14"/>
        <v>5.6300000000000239E-3</v>
      </c>
      <c r="E40" s="45">
        <f t="shared" si="15"/>
        <v>0.29388600000000126</v>
      </c>
      <c r="F40" s="74">
        <v>17.414999999999999</v>
      </c>
      <c r="G40" s="74">
        <f t="shared" si="18"/>
        <v>1.0040000000000049E-2</v>
      </c>
      <c r="H40" s="74">
        <f t="shared" si="19"/>
        <v>0.52408800000000255</v>
      </c>
    </row>
    <row r="41" spans="1:8" x14ac:dyDescent="0.2">
      <c r="A41" s="184"/>
      <c r="B41" s="4" t="s">
        <v>11</v>
      </c>
      <c r="C41" s="45">
        <v>9.8633699999999997</v>
      </c>
      <c r="D41" s="45">
        <f t="shared" ref="D41:D43" si="20">C41-C40</f>
        <v>-9.4599999999999795E-2</v>
      </c>
      <c r="E41" s="45">
        <f t="shared" ref="E41:E43" si="21">D41*52.2</f>
        <v>-4.9381199999999899</v>
      </c>
      <c r="F41" s="74">
        <v>17.563960000000002</v>
      </c>
      <c r="G41" s="74">
        <f t="shared" si="18"/>
        <v>0.14896000000000242</v>
      </c>
      <c r="H41" s="74">
        <f t="shared" si="19"/>
        <v>7.7757120000001265</v>
      </c>
    </row>
    <row r="42" spans="1:8" x14ac:dyDescent="0.2">
      <c r="A42" s="184"/>
      <c r="B42" s="4" t="s">
        <v>12</v>
      </c>
      <c r="C42" s="45">
        <v>9.8769799999999996</v>
      </c>
      <c r="D42" s="45">
        <f t="shared" si="20"/>
        <v>1.36099999999999E-2</v>
      </c>
      <c r="E42" s="45">
        <f t="shared" si="21"/>
        <v>0.7104419999999948</v>
      </c>
      <c r="F42" s="74">
        <v>17.692640000000001</v>
      </c>
      <c r="G42" s="74">
        <f t="shared" si="18"/>
        <v>0.12867999999999924</v>
      </c>
      <c r="H42" s="74">
        <f t="shared" si="19"/>
        <v>6.7170959999999607</v>
      </c>
    </row>
    <row r="43" spans="1:8" x14ac:dyDescent="0.2">
      <c r="A43" s="184"/>
      <c r="B43" s="4" t="s">
        <v>179</v>
      </c>
      <c r="C43" s="45">
        <v>9.5887499999999992</v>
      </c>
      <c r="D43" s="45">
        <f t="shared" si="20"/>
        <v>-0.28823000000000043</v>
      </c>
      <c r="E43" s="45">
        <f t="shared" si="21"/>
        <v>-15.045606000000022</v>
      </c>
      <c r="F43" s="74">
        <v>17.52891</v>
      </c>
      <c r="G43" s="74">
        <f t="shared" si="18"/>
        <v>-0.16373000000000104</v>
      </c>
      <c r="H43" s="74">
        <f t="shared" si="19"/>
        <v>-8.5467060000000554</v>
      </c>
    </row>
    <row r="44" spans="1:8" x14ac:dyDescent="0.2">
      <c r="A44" s="185"/>
      <c r="B44" s="51"/>
      <c r="C44" s="46"/>
      <c r="D44" s="48"/>
      <c r="E44" s="48"/>
      <c r="F44" s="75"/>
      <c r="G44" s="75"/>
      <c r="H44" s="75"/>
    </row>
    <row r="45" spans="1:8" x14ac:dyDescent="0.2">
      <c r="A45" s="183" t="s">
        <v>3</v>
      </c>
      <c r="B45" s="50"/>
      <c r="C45" s="44"/>
      <c r="D45" s="45"/>
      <c r="E45" s="45"/>
      <c r="F45" s="74"/>
      <c r="G45" s="74"/>
      <c r="H45" s="74"/>
    </row>
    <row r="46" spans="1:8" x14ac:dyDescent="0.2">
      <c r="A46" s="184"/>
      <c r="B46" s="50" t="s">
        <v>2</v>
      </c>
      <c r="C46" s="45">
        <v>10.57333</v>
      </c>
      <c r="D46" s="45"/>
      <c r="E46" s="45"/>
      <c r="F46" s="74">
        <v>19.406269999999999</v>
      </c>
      <c r="G46" s="74"/>
      <c r="H46" s="74"/>
    </row>
    <row r="47" spans="1:8" x14ac:dyDescent="0.2">
      <c r="A47" s="184"/>
      <c r="B47" s="4" t="s">
        <v>5</v>
      </c>
      <c r="C47" s="45">
        <v>10.46195</v>
      </c>
      <c r="D47" s="45">
        <f>C47-C46</f>
        <v>-0.11138000000000048</v>
      </c>
      <c r="E47" s="45">
        <f>D47*52.2</f>
        <v>-5.8140360000000255</v>
      </c>
      <c r="F47" s="74">
        <v>19.44923</v>
      </c>
      <c r="G47" s="74">
        <f>F47-F46</f>
        <v>4.2960000000000775E-2</v>
      </c>
      <c r="H47" s="74">
        <f>G47*52.2</f>
        <v>2.2425120000000405</v>
      </c>
    </row>
    <row r="48" spans="1:8" x14ac:dyDescent="0.2">
      <c r="A48" s="184"/>
      <c r="B48" s="4" t="s">
        <v>9</v>
      </c>
      <c r="C48" s="45">
        <v>10.89873</v>
      </c>
      <c r="D48" s="45">
        <f t="shared" ref="D48:D51" si="22">C48-C47</f>
        <v>0.43678000000000061</v>
      </c>
      <c r="E48" s="45">
        <f t="shared" ref="E48:E51" si="23">D48*52.2</f>
        <v>22.799916000000032</v>
      </c>
      <c r="F48" s="74">
        <v>19.531020000000002</v>
      </c>
      <c r="G48" s="74">
        <f t="shared" ref="G48:G51" si="24">F48-F47</f>
        <v>8.1790000000001584E-2</v>
      </c>
      <c r="H48" s="74">
        <f t="shared" ref="H48:H51" si="25">G48*52.2</f>
        <v>4.2694380000000827</v>
      </c>
    </row>
    <row r="49" spans="1:8" x14ac:dyDescent="0.2">
      <c r="A49" s="184"/>
      <c r="B49" s="4" t="s">
        <v>6</v>
      </c>
      <c r="C49" s="45">
        <v>10.698980000000001</v>
      </c>
      <c r="D49" s="45">
        <f t="shared" si="22"/>
        <v>-0.19974999999999987</v>
      </c>
      <c r="E49" s="45">
        <f t="shared" si="23"/>
        <v>-10.426949999999994</v>
      </c>
      <c r="F49" s="74">
        <v>19.627559999999999</v>
      </c>
      <c r="G49" s="74">
        <f t="shared" si="24"/>
        <v>9.6539999999997406E-2</v>
      </c>
      <c r="H49" s="74">
        <f t="shared" si="25"/>
        <v>5.0393879999998648</v>
      </c>
    </row>
    <row r="50" spans="1:8" x14ac:dyDescent="0.2">
      <c r="A50" s="184"/>
      <c r="B50" s="4" t="s">
        <v>7</v>
      </c>
      <c r="C50" s="45">
        <v>10.739140000000001</v>
      </c>
      <c r="D50" s="45">
        <f t="shared" si="22"/>
        <v>4.0160000000000196E-2</v>
      </c>
      <c r="E50" s="45">
        <f t="shared" si="23"/>
        <v>2.0963520000000102</v>
      </c>
      <c r="F50" s="74">
        <v>19.663799999999998</v>
      </c>
      <c r="G50" s="74">
        <f t="shared" si="24"/>
        <v>3.6239999999999384E-2</v>
      </c>
      <c r="H50" s="74">
        <f t="shared" si="25"/>
        <v>1.8917279999999679</v>
      </c>
    </row>
    <row r="51" spans="1:8" x14ac:dyDescent="0.2">
      <c r="A51" s="184"/>
      <c r="B51" s="4" t="s">
        <v>10</v>
      </c>
      <c r="C51" s="45">
        <v>10.83559</v>
      </c>
      <c r="D51" s="45">
        <f t="shared" si="22"/>
        <v>9.6449999999999037E-2</v>
      </c>
      <c r="E51" s="45">
        <f t="shared" si="23"/>
        <v>5.0346899999999497</v>
      </c>
      <c r="F51" s="74">
        <v>19.741199999999999</v>
      </c>
      <c r="G51" s="74">
        <f t="shared" si="24"/>
        <v>7.7400000000000801E-2</v>
      </c>
      <c r="H51" s="74">
        <f t="shared" si="25"/>
        <v>4.0402800000000418</v>
      </c>
    </row>
    <row r="52" spans="1:8" x14ac:dyDescent="0.2">
      <c r="A52" s="184"/>
      <c r="B52" s="4" t="s">
        <v>8</v>
      </c>
      <c r="C52" s="45">
        <v>10.711970000000001</v>
      </c>
      <c r="D52" s="45">
        <f t="shared" ref="D52:D55" si="26">C52-C51</f>
        <v>-0.12361999999999895</v>
      </c>
      <c r="E52" s="45">
        <f t="shared" ref="E52:E55" si="27">D52*52.2</f>
        <v>-6.4529639999999455</v>
      </c>
      <c r="F52" s="74">
        <v>19.689630000000001</v>
      </c>
      <c r="G52" s="74">
        <f t="shared" ref="G52:G55" si="28">F52-F51</f>
        <v>-5.1569999999998117E-2</v>
      </c>
      <c r="H52" s="74">
        <f t="shared" ref="H52:H55" si="29">G52*52.2</f>
        <v>-2.6919539999999018</v>
      </c>
    </row>
    <row r="53" spans="1:8" x14ac:dyDescent="0.2">
      <c r="A53" s="184"/>
      <c r="B53" s="4" t="s">
        <v>11</v>
      </c>
      <c r="C53" s="45">
        <v>10.7944</v>
      </c>
      <c r="D53" s="45">
        <f t="shared" si="26"/>
        <v>8.2429999999998671E-2</v>
      </c>
      <c r="E53" s="45">
        <f t="shared" si="27"/>
        <v>4.3028459999999304</v>
      </c>
      <c r="F53" s="74">
        <v>19.786149999999999</v>
      </c>
      <c r="G53" s="74">
        <f t="shared" si="28"/>
        <v>9.6519999999998163E-2</v>
      </c>
      <c r="H53" s="74">
        <f t="shared" si="29"/>
        <v>5.0383439999999045</v>
      </c>
    </row>
    <row r="54" spans="1:8" x14ac:dyDescent="0.2">
      <c r="A54" s="184"/>
      <c r="B54" s="4" t="s">
        <v>12</v>
      </c>
      <c r="C54" s="45">
        <v>10.689730000000001</v>
      </c>
      <c r="D54" s="45">
        <f t="shared" si="26"/>
        <v>-0.10466999999999871</v>
      </c>
      <c r="E54" s="45">
        <f t="shared" si="27"/>
        <v>-5.4637739999999333</v>
      </c>
      <c r="F54" s="74">
        <v>19.850770000000001</v>
      </c>
      <c r="G54" s="74">
        <f t="shared" si="28"/>
        <v>6.4620000000001454E-2</v>
      </c>
      <c r="H54" s="74">
        <f t="shared" si="29"/>
        <v>3.373164000000076</v>
      </c>
    </row>
    <row r="55" spans="1:8" x14ac:dyDescent="0.2">
      <c r="A55" s="184"/>
      <c r="B55" s="4" t="s">
        <v>179</v>
      </c>
      <c r="C55" s="45">
        <v>10.77821</v>
      </c>
      <c r="D55" s="45">
        <f t="shared" si="26"/>
        <v>8.8479999999998782E-2</v>
      </c>
      <c r="E55" s="45">
        <f t="shared" si="27"/>
        <v>4.6186559999999366</v>
      </c>
      <c r="F55" s="74">
        <v>19.7439</v>
      </c>
      <c r="G55" s="74">
        <f t="shared" si="28"/>
        <v>-0.10687000000000069</v>
      </c>
      <c r="H55" s="74">
        <f t="shared" si="29"/>
        <v>-5.5786140000000364</v>
      </c>
    </row>
    <row r="56" spans="1:8" x14ac:dyDescent="0.2">
      <c r="A56" s="185"/>
      <c r="B56" s="51"/>
      <c r="C56" s="46"/>
      <c r="D56" s="47"/>
      <c r="E56" s="47"/>
      <c r="F56" s="109"/>
      <c r="G56" s="109"/>
      <c r="H56" s="109"/>
    </row>
    <row r="57" spans="1:8" x14ac:dyDescent="0.2">
      <c r="A57" s="187"/>
      <c r="B57" s="187"/>
      <c r="C57" s="187"/>
      <c r="D57" s="187"/>
      <c r="E57" s="187"/>
    </row>
    <row r="58" spans="1:8" x14ac:dyDescent="0.2">
      <c r="A58" s="65" t="s">
        <v>13</v>
      </c>
      <c r="B58" s="64"/>
      <c r="C58" s="64"/>
      <c r="D58" s="64"/>
      <c r="E58" s="64"/>
    </row>
    <row r="59" spans="1:8" x14ac:dyDescent="0.2">
      <c r="A59" s="161" t="s">
        <v>171</v>
      </c>
      <c r="B59" s="161"/>
      <c r="C59" s="161"/>
      <c r="D59" s="161"/>
      <c r="E59" s="161"/>
      <c r="F59" s="161"/>
      <c r="G59" s="161"/>
      <c r="H59" s="161"/>
    </row>
    <row r="60" spans="1:8" x14ac:dyDescent="0.2">
      <c r="A60" s="64"/>
      <c r="B60" s="64"/>
      <c r="C60" s="64"/>
      <c r="D60" s="64"/>
      <c r="E60" s="64"/>
    </row>
    <row r="61" spans="1:8" x14ac:dyDescent="0.2">
      <c r="A61" s="154" t="s">
        <v>211</v>
      </c>
      <c r="B61" s="154"/>
      <c r="C61" s="64"/>
      <c r="D61" s="64"/>
      <c r="E61" s="64"/>
    </row>
    <row r="62" spans="1:8" x14ac:dyDescent="0.2">
      <c r="A62" s="64"/>
      <c r="B62" s="64"/>
      <c r="C62" s="64"/>
      <c r="D62" s="64"/>
      <c r="E62" s="64"/>
    </row>
    <row r="63" spans="1:8" x14ac:dyDescent="0.2">
      <c r="A63" s="64"/>
      <c r="B63" s="64"/>
      <c r="C63" s="64"/>
      <c r="D63" s="64"/>
      <c r="E63" s="64"/>
    </row>
  </sheetData>
  <mergeCells count="18">
    <mergeCell ref="A61:B61"/>
    <mergeCell ref="A32:E32"/>
    <mergeCell ref="A8:A19"/>
    <mergeCell ref="A20:A31"/>
    <mergeCell ref="A33:A44"/>
    <mergeCell ref="A45:A56"/>
    <mergeCell ref="A57:E57"/>
    <mergeCell ref="A59:H59"/>
    <mergeCell ref="B4:B6"/>
    <mergeCell ref="A4:A6"/>
    <mergeCell ref="A1:G1"/>
    <mergeCell ref="A2:G2"/>
    <mergeCell ref="H4:H6"/>
    <mergeCell ref="G4:G6"/>
    <mergeCell ref="F4:F6"/>
    <mergeCell ref="E4:E6"/>
    <mergeCell ref="D4:D6"/>
    <mergeCell ref="C4:C6"/>
  </mergeCells>
  <hyperlinks>
    <hyperlink ref="H1"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zoomScaleNormal="100" workbookViewId="0">
      <selection sqref="A1:G1"/>
    </sheetView>
  </sheetViews>
  <sheetFormatPr defaultColWidth="9.140625" defaultRowHeight="12.75" x14ac:dyDescent="0.2"/>
  <cols>
    <col min="1" max="1" width="9.140625" style="95"/>
    <col min="2" max="2" width="12.140625" style="95" customWidth="1"/>
    <col min="3" max="3" width="18.7109375" style="95" customWidth="1"/>
    <col min="4" max="4" width="12.85546875" style="95" customWidth="1"/>
    <col min="5" max="5" width="12.140625" style="95" customWidth="1"/>
    <col min="6" max="6" width="19.5703125" style="95" customWidth="1"/>
    <col min="7" max="7" width="13.140625" style="95" customWidth="1"/>
    <col min="8" max="8" width="12.140625" style="95" customWidth="1"/>
    <col min="9" max="9" width="20.28515625" style="95" customWidth="1"/>
    <col min="10" max="16384" width="9.140625" style="95"/>
  </cols>
  <sheetData>
    <row r="1" spans="1:9" ht="18" customHeight="1" x14ac:dyDescent="0.2">
      <c r="A1" s="175" t="s">
        <v>177</v>
      </c>
      <c r="B1" s="175"/>
      <c r="C1" s="175"/>
      <c r="D1" s="175"/>
      <c r="E1" s="175"/>
      <c r="F1" s="175"/>
      <c r="G1" s="175"/>
      <c r="I1" s="99" t="s">
        <v>175</v>
      </c>
    </row>
    <row r="2" spans="1:9" ht="18" customHeight="1" x14ac:dyDescent="0.25">
      <c r="A2" s="164" t="s">
        <v>203</v>
      </c>
      <c r="B2" s="164"/>
      <c r="C2" s="164"/>
      <c r="D2" s="164"/>
      <c r="E2" s="164"/>
      <c r="F2" s="164"/>
      <c r="G2" s="164"/>
      <c r="I2" s="99"/>
    </row>
    <row r="3" spans="1:9" ht="15" customHeight="1" x14ac:dyDescent="0.2"/>
    <row r="4" spans="1:9" x14ac:dyDescent="0.2">
      <c r="A4" s="190" t="s">
        <v>1</v>
      </c>
      <c r="B4" s="194" t="s">
        <v>159</v>
      </c>
      <c r="C4" s="192" t="s">
        <v>165</v>
      </c>
      <c r="D4" s="190" t="s">
        <v>166</v>
      </c>
      <c r="E4" s="190" t="s">
        <v>167</v>
      </c>
      <c r="F4" s="188" t="s">
        <v>204</v>
      </c>
      <c r="G4" s="190" t="s">
        <v>168</v>
      </c>
      <c r="H4" s="190" t="s">
        <v>169</v>
      </c>
      <c r="I4" s="188" t="s">
        <v>170</v>
      </c>
    </row>
    <row r="5" spans="1:9" x14ac:dyDescent="0.2">
      <c r="A5" s="191"/>
      <c r="B5" s="195"/>
      <c r="C5" s="193"/>
      <c r="D5" s="191"/>
      <c r="E5" s="191"/>
      <c r="F5" s="189"/>
      <c r="G5" s="191"/>
      <c r="H5" s="191"/>
      <c r="I5" s="189"/>
    </row>
    <row r="6" spans="1:9" x14ac:dyDescent="0.2">
      <c r="B6" s="107" t="s">
        <v>158</v>
      </c>
      <c r="C6" s="108">
        <v>76.808679999999995</v>
      </c>
      <c r="D6" s="108">
        <v>76.712819999999994</v>
      </c>
      <c r="E6" s="108">
        <v>76.904539999999997</v>
      </c>
      <c r="F6" s="108">
        <v>60.926209999999998</v>
      </c>
      <c r="G6" s="108">
        <v>60.433750000000003</v>
      </c>
      <c r="H6" s="108">
        <v>61.418680000000002</v>
      </c>
      <c r="I6" s="108">
        <v>79.322040000000001</v>
      </c>
    </row>
    <row r="7" spans="1:9" x14ac:dyDescent="0.2">
      <c r="B7" s="107" t="s">
        <v>135</v>
      </c>
      <c r="C7" s="108">
        <v>76.069649999999996</v>
      </c>
      <c r="D7" s="108">
        <v>75.978759999999994</v>
      </c>
      <c r="E7" s="108">
        <v>76.160539999999997</v>
      </c>
      <c r="F7" s="108">
        <v>60.201450000000001</v>
      </c>
      <c r="G7" s="108">
        <v>59.70776</v>
      </c>
      <c r="H7" s="108">
        <v>60.695140000000002</v>
      </c>
      <c r="I7" s="108">
        <v>79.13991</v>
      </c>
    </row>
    <row r="8" spans="1:9" x14ac:dyDescent="0.2">
      <c r="B8" s="107" t="s">
        <v>136</v>
      </c>
      <c r="C8" s="108">
        <v>72.107939999999999</v>
      </c>
      <c r="D8" s="108">
        <v>72.017709999999994</v>
      </c>
      <c r="E8" s="108">
        <v>72.198170000000005</v>
      </c>
      <c r="F8" s="108">
        <v>56.505209999999998</v>
      </c>
      <c r="G8" s="108">
        <v>56.018619999999999</v>
      </c>
      <c r="H8" s="108">
        <v>56.991799999999998</v>
      </c>
      <c r="I8" s="108">
        <v>78.361980000000003</v>
      </c>
    </row>
    <row r="9" spans="1:9" x14ac:dyDescent="0.2">
      <c r="B9" s="107" t="s">
        <v>137</v>
      </c>
      <c r="C9" s="108">
        <v>67.128370000000004</v>
      </c>
      <c r="D9" s="108">
        <v>67.038439999999994</v>
      </c>
      <c r="E9" s="108">
        <v>67.218299999999999</v>
      </c>
      <c r="F9" s="108">
        <v>51.868169999999999</v>
      </c>
      <c r="G9" s="108">
        <v>51.39331</v>
      </c>
      <c r="H9" s="108">
        <v>52.343029999999999</v>
      </c>
      <c r="I9" s="108">
        <v>77.267139999999998</v>
      </c>
    </row>
    <row r="10" spans="1:9" x14ac:dyDescent="0.2">
      <c r="B10" s="107" t="s">
        <v>138</v>
      </c>
      <c r="C10" s="108">
        <v>62.166469999999997</v>
      </c>
      <c r="D10" s="108">
        <v>62.077080000000002</v>
      </c>
      <c r="E10" s="108">
        <v>62.255859999999998</v>
      </c>
      <c r="F10" s="108">
        <v>47.264389999999999</v>
      </c>
      <c r="G10" s="108">
        <v>46.802070000000001</v>
      </c>
      <c r="H10" s="108">
        <v>47.726709999999997</v>
      </c>
      <c r="I10" s="108">
        <v>76.028750000000002</v>
      </c>
    </row>
    <row r="11" spans="1:9" x14ac:dyDescent="0.2">
      <c r="B11" s="107" t="s">
        <v>139</v>
      </c>
      <c r="C11" s="108">
        <v>57.31935</v>
      </c>
      <c r="D11" s="108">
        <v>57.232019999999999</v>
      </c>
      <c r="E11" s="108">
        <v>57.406680000000001</v>
      </c>
      <c r="F11" s="108">
        <v>42.786079999999998</v>
      </c>
      <c r="G11" s="108">
        <v>42.337069999999997</v>
      </c>
      <c r="H11" s="108">
        <v>43.23509</v>
      </c>
      <c r="I11" s="108">
        <v>74.645089999999996</v>
      </c>
    </row>
    <row r="12" spans="1:9" x14ac:dyDescent="0.2">
      <c r="B12" s="107" t="s">
        <v>140</v>
      </c>
      <c r="C12" s="108">
        <v>52.530529999999999</v>
      </c>
      <c r="D12" s="108">
        <v>52.445320000000002</v>
      </c>
      <c r="E12" s="108">
        <v>52.615740000000002</v>
      </c>
      <c r="F12" s="108">
        <v>38.407620000000001</v>
      </c>
      <c r="G12" s="108">
        <v>37.971510000000002</v>
      </c>
      <c r="H12" s="108">
        <v>38.843730000000001</v>
      </c>
      <c r="I12" s="108">
        <v>73.114850000000004</v>
      </c>
    </row>
    <row r="13" spans="1:9" x14ac:dyDescent="0.2">
      <c r="B13" s="107" t="s">
        <v>141</v>
      </c>
      <c r="C13" s="108">
        <v>47.791080000000001</v>
      </c>
      <c r="D13" s="108">
        <v>47.70805</v>
      </c>
      <c r="E13" s="108">
        <v>47.874119999999998</v>
      </c>
      <c r="F13" s="108">
        <v>34.138069999999999</v>
      </c>
      <c r="G13" s="108">
        <v>33.71575</v>
      </c>
      <c r="H13" s="108">
        <v>34.560400000000001</v>
      </c>
      <c r="I13" s="108">
        <v>71.431889999999996</v>
      </c>
    </row>
    <row r="14" spans="1:9" x14ac:dyDescent="0.2">
      <c r="B14" s="107" t="s">
        <v>142</v>
      </c>
      <c r="C14" s="108">
        <v>43.112699999999997</v>
      </c>
      <c r="D14" s="108">
        <v>43.032229999999998</v>
      </c>
      <c r="E14" s="108">
        <v>43.193170000000002</v>
      </c>
      <c r="F14" s="108">
        <v>30.002199999999998</v>
      </c>
      <c r="G14" s="108">
        <v>29.593540000000001</v>
      </c>
      <c r="H14" s="108">
        <v>30.41086</v>
      </c>
      <c r="I14" s="108">
        <v>69.590170000000001</v>
      </c>
    </row>
    <row r="15" spans="1:9" x14ac:dyDescent="0.2">
      <c r="B15" s="107" t="s">
        <v>143</v>
      </c>
      <c r="C15" s="108">
        <v>38.544699999999999</v>
      </c>
      <c r="D15" s="108">
        <v>38.467550000000003</v>
      </c>
      <c r="E15" s="108">
        <v>38.621850000000002</v>
      </c>
      <c r="F15" s="108">
        <v>26.051459999999999</v>
      </c>
      <c r="G15" s="108">
        <v>25.65814</v>
      </c>
      <c r="H15" s="108">
        <v>26.444780000000002</v>
      </c>
      <c r="I15" s="108">
        <v>67.58766</v>
      </c>
    </row>
    <row r="16" spans="1:9" x14ac:dyDescent="0.2">
      <c r="B16" s="107" t="s">
        <v>144</v>
      </c>
      <c r="C16" s="108">
        <v>34.120150000000002</v>
      </c>
      <c r="D16" s="108">
        <v>34.047490000000003</v>
      </c>
      <c r="E16" s="108">
        <v>34.192810000000001</v>
      </c>
      <c r="F16" s="108">
        <v>22.315329999999999</v>
      </c>
      <c r="G16" s="108">
        <v>21.942460000000001</v>
      </c>
      <c r="H16" s="108">
        <v>22.688199999999998</v>
      </c>
      <c r="I16" s="108">
        <v>65.402199999999993</v>
      </c>
    </row>
    <row r="17" spans="1:9" x14ac:dyDescent="0.2">
      <c r="B17" s="107" t="s">
        <v>145</v>
      </c>
      <c r="C17" s="108">
        <v>29.795539999999999</v>
      </c>
      <c r="D17" s="108">
        <v>29.726990000000001</v>
      </c>
      <c r="E17" s="108">
        <v>29.864100000000001</v>
      </c>
      <c r="F17" s="108">
        <v>18.77478</v>
      </c>
      <c r="G17" s="108">
        <v>18.418130000000001</v>
      </c>
      <c r="H17" s="108">
        <v>19.131430000000002</v>
      </c>
      <c r="I17" s="108">
        <v>63.012050000000002</v>
      </c>
    </row>
    <row r="18" spans="1:9" x14ac:dyDescent="0.2">
      <c r="B18" s="107" t="s">
        <v>146</v>
      </c>
      <c r="C18" s="108">
        <v>25.539339999999999</v>
      </c>
      <c r="D18" s="108">
        <v>25.47409</v>
      </c>
      <c r="E18" s="108">
        <v>25.604600000000001</v>
      </c>
      <c r="F18" s="108">
        <v>15.433680000000001</v>
      </c>
      <c r="G18" s="108">
        <v>15.090859999999999</v>
      </c>
      <c r="H18" s="108">
        <v>15.776490000000001</v>
      </c>
      <c r="I18" s="108">
        <v>60.431010000000001</v>
      </c>
    </row>
    <row r="19" spans="1:9" x14ac:dyDescent="0.2">
      <c r="B19" s="107" t="s">
        <v>147</v>
      </c>
      <c r="C19" s="108">
        <v>21.40889</v>
      </c>
      <c r="D19" s="108">
        <v>21.346640000000001</v>
      </c>
      <c r="E19" s="108">
        <v>21.471139999999998</v>
      </c>
      <c r="F19" s="108">
        <v>12.34327</v>
      </c>
      <c r="G19" s="108">
        <v>12.01127</v>
      </c>
      <c r="H19" s="108">
        <v>12.675280000000001</v>
      </c>
      <c r="I19" s="108">
        <v>57.654879999999999</v>
      </c>
    </row>
    <row r="20" spans="1:9" x14ac:dyDescent="0.2">
      <c r="B20" s="107" t="s">
        <v>148</v>
      </c>
      <c r="C20" s="108">
        <v>17.52891</v>
      </c>
      <c r="D20" s="108">
        <v>17.47007</v>
      </c>
      <c r="E20" s="108">
        <v>17.58774</v>
      </c>
      <c r="F20" s="108">
        <v>9.5887499999999992</v>
      </c>
      <c r="G20" s="108">
        <v>9.2652400000000004</v>
      </c>
      <c r="H20" s="108">
        <v>9.9122699999999995</v>
      </c>
      <c r="I20" s="108">
        <v>54.702489999999997</v>
      </c>
    </row>
    <row r="21" spans="1:9" x14ac:dyDescent="0.2">
      <c r="B21" s="107" t="s">
        <v>149</v>
      </c>
      <c r="C21" s="108">
        <v>13.9422</v>
      </c>
      <c r="D21" s="108">
        <v>13.88682</v>
      </c>
      <c r="E21" s="108">
        <v>13.99757</v>
      </c>
      <c r="F21" s="108">
        <v>7.1672500000000001</v>
      </c>
      <c r="G21" s="108">
        <v>6.8455700000000004</v>
      </c>
      <c r="H21" s="108">
        <v>7.4889200000000002</v>
      </c>
      <c r="I21" s="108">
        <v>51.406880000000001</v>
      </c>
    </row>
    <row r="22" spans="1:9" x14ac:dyDescent="0.2">
      <c r="B22" s="107" t="s">
        <v>150</v>
      </c>
      <c r="C22" s="108">
        <v>10.64236</v>
      </c>
      <c r="D22" s="108">
        <v>10.58867</v>
      </c>
      <c r="E22" s="108">
        <v>10.69605</v>
      </c>
      <c r="F22" s="108">
        <v>5.0806100000000001</v>
      </c>
      <c r="G22" s="108">
        <v>4.7436400000000001</v>
      </c>
      <c r="H22" s="108">
        <v>5.4175800000000001</v>
      </c>
      <c r="I22" s="108">
        <v>47.739510000000003</v>
      </c>
    </row>
    <row r="23" spans="1:9" x14ac:dyDescent="0.2">
      <c r="B23" s="107" t="s">
        <v>151</v>
      </c>
      <c r="C23" s="108">
        <v>7.9152199999999997</v>
      </c>
      <c r="D23" s="108">
        <v>7.8628799999999996</v>
      </c>
      <c r="E23" s="108">
        <v>7.9675700000000003</v>
      </c>
      <c r="F23" s="108">
        <v>3.4585300000000001</v>
      </c>
      <c r="G23" s="108">
        <v>3.1326100000000001</v>
      </c>
      <c r="H23" s="108">
        <v>3.78444</v>
      </c>
      <c r="I23" s="108">
        <v>43.694679999999998</v>
      </c>
    </row>
    <row r="24" spans="1:9" x14ac:dyDescent="0.2">
      <c r="B24" s="107" t="s">
        <v>152</v>
      </c>
      <c r="C24" s="108">
        <v>5.7019200000000003</v>
      </c>
      <c r="D24" s="108">
        <v>5.6454199999999997</v>
      </c>
      <c r="E24" s="108">
        <v>5.7584200000000001</v>
      </c>
      <c r="F24" s="108">
        <v>2.23814</v>
      </c>
      <c r="G24" s="108">
        <v>1.96719</v>
      </c>
      <c r="H24" s="108">
        <v>2.50909</v>
      </c>
      <c r="I24" s="108">
        <v>39.252389999999998</v>
      </c>
    </row>
    <row r="25" spans="1:9" x14ac:dyDescent="0.2">
      <c r="A25" s="109"/>
      <c r="B25" s="110" t="s">
        <v>153</v>
      </c>
      <c r="C25" s="111">
        <v>4.0766200000000001</v>
      </c>
      <c r="D25" s="111">
        <v>3.9956399999999999</v>
      </c>
      <c r="E25" s="111">
        <v>4.1576000000000004</v>
      </c>
      <c r="F25" s="111">
        <v>1.40161</v>
      </c>
      <c r="G25" s="111">
        <v>1.14716</v>
      </c>
      <c r="H25" s="111">
        <v>1.6560600000000001</v>
      </c>
      <c r="I25" s="111">
        <v>34.38167</v>
      </c>
    </row>
    <row r="26" spans="1:9" x14ac:dyDescent="0.2">
      <c r="A26" s="95" t="s">
        <v>3</v>
      </c>
      <c r="B26" s="107"/>
      <c r="C26" s="108"/>
      <c r="D26" s="108"/>
      <c r="E26" s="108"/>
      <c r="F26" s="108"/>
      <c r="G26" s="108"/>
      <c r="H26" s="108"/>
      <c r="I26" s="108"/>
    </row>
    <row r="27" spans="1:9" x14ac:dyDescent="0.2">
      <c r="A27" s="63"/>
      <c r="B27" s="107" t="s">
        <v>158</v>
      </c>
      <c r="C27" s="108">
        <v>80.976039999999998</v>
      </c>
      <c r="D27" s="108">
        <v>80.888949999999994</v>
      </c>
      <c r="E27" s="108">
        <v>81.063130000000001</v>
      </c>
      <c r="F27" s="108">
        <v>61.785640000000001</v>
      </c>
      <c r="G27" s="108">
        <v>61.259610000000002</v>
      </c>
      <c r="H27" s="108">
        <v>62.311680000000003</v>
      </c>
      <c r="I27" s="108">
        <v>76.301140000000004</v>
      </c>
    </row>
    <row r="28" spans="1:9" x14ac:dyDescent="0.2">
      <c r="B28" s="107" t="s">
        <v>135</v>
      </c>
      <c r="C28" s="108">
        <v>80.205150000000003</v>
      </c>
      <c r="D28" s="108">
        <v>80.123540000000006</v>
      </c>
      <c r="E28" s="108">
        <v>80.286760000000001</v>
      </c>
      <c r="F28" s="108">
        <v>61.058909999999997</v>
      </c>
      <c r="G28" s="108">
        <v>60.5319</v>
      </c>
      <c r="H28" s="108">
        <v>61.585920000000002</v>
      </c>
      <c r="I28" s="108">
        <v>76.128420000000006</v>
      </c>
    </row>
    <row r="29" spans="1:9" x14ac:dyDescent="0.2">
      <c r="B29" s="107" t="s">
        <v>136</v>
      </c>
      <c r="C29" s="108">
        <v>76.249139999999997</v>
      </c>
      <c r="D29" s="108">
        <v>76.168499999999995</v>
      </c>
      <c r="E29" s="108">
        <v>76.32978</v>
      </c>
      <c r="F29" s="108">
        <v>57.490859999999998</v>
      </c>
      <c r="G29" s="108">
        <v>56.972020000000001</v>
      </c>
      <c r="H29" s="108">
        <v>58.009700000000002</v>
      </c>
      <c r="I29" s="108">
        <v>75.398700000000005</v>
      </c>
    </row>
    <row r="30" spans="1:9" x14ac:dyDescent="0.2">
      <c r="B30" s="107" t="s">
        <v>137</v>
      </c>
      <c r="C30" s="108">
        <v>71.276070000000004</v>
      </c>
      <c r="D30" s="108">
        <v>71.195939999999993</v>
      </c>
      <c r="E30" s="108">
        <v>71.356189999999998</v>
      </c>
      <c r="F30" s="108">
        <v>53.014919999999996</v>
      </c>
      <c r="G30" s="108">
        <v>52.509529999999998</v>
      </c>
      <c r="H30" s="108">
        <v>53.520310000000002</v>
      </c>
      <c r="I30" s="108">
        <v>74.379689999999997</v>
      </c>
    </row>
    <row r="31" spans="1:9" x14ac:dyDescent="0.2">
      <c r="B31" s="107" t="s">
        <v>138</v>
      </c>
      <c r="C31" s="108">
        <v>66.306399999999996</v>
      </c>
      <c r="D31" s="108">
        <v>66.226820000000004</v>
      </c>
      <c r="E31" s="108">
        <v>66.385980000000004</v>
      </c>
      <c r="F31" s="108">
        <v>48.55903</v>
      </c>
      <c r="G31" s="108">
        <v>48.067869999999999</v>
      </c>
      <c r="H31" s="108">
        <v>49.050190000000001</v>
      </c>
      <c r="I31" s="108">
        <v>73.234300000000005</v>
      </c>
    </row>
    <row r="32" spans="1:9" x14ac:dyDescent="0.2">
      <c r="B32" s="107" t="s">
        <v>139</v>
      </c>
      <c r="C32" s="108">
        <v>61.374879999999997</v>
      </c>
      <c r="D32" s="108">
        <v>61.296489999999999</v>
      </c>
      <c r="E32" s="108">
        <v>61.45326</v>
      </c>
      <c r="F32" s="108">
        <v>44.195500000000003</v>
      </c>
      <c r="G32" s="108">
        <v>43.72034</v>
      </c>
      <c r="H32" s="108">
        <v>44.670659999999998</v>
      </c>
      <c r="I32" s="108">
        <v>72.009100000000004</v>
      </c>
    </row>
    <row r="33" spans="2:9" x14ac:dyDescent="0.2">
      <c r="B33" s="107" t="s">
        <v>140</v>
      </c>
      <c r="C33" s="108">
        <v>56.471330000000002</v>
      </c>
      <c r="D33" s="108">
        <v>56.394179999999999</v>
      </c>
      <c r="E33" s="108">
        <v>56.548470000000002</v>
      </c>
      <c r="F33" s="108">
        <v>39.918309999999998</v>
      </c>
      <c r="G33" s="108">
        <v>39.463329999999999</v>
      </c>
      <c r="H33" s="108">
        <v>40.373280000000001</v>
      </c>
      <c r="I33" s="108">
        <v>70.687749999999994</v>
      </c>
    </row>
    <row r="34" spans="2:9" x14ac:dyDescent="0.2">
      <c r="B34" s="107" t="s">
        <v>141</v>
      </c>
      <c r="C34" s="108">
        <v>51.579189999999997</v>
      </c>
      <c r="D34" s="108">
        <v>51.503169999999997</v>
      </c>
      <c r="E34" s="108">
        <v>51.655209999999997</v>
      </c>
      <c r="F34" s="108">
        <v>35.710509999999999</v>
      </c>
      <c r="G34" s="108">
        <v>35.272390000000001</v>
      </c>
      <c r="H34" s="108">
        <v>36.148629999999997</v>
      </c>
      <c r="I34" s="108">
        <v>69.234340000000003</v>
      </c>
    </row>
    <row r="35" spans="2:9" x14ac:dyDescent="0.2">
      <c r="B35" s="107" t="s">
        <v>142</v>
      </c>
      <c r="C35" s="108">
        <v>46.740250000000003</v>
      </c>
      <c r="D35" s="108">
        <v>46.665790000000001</v>
      </c>
      <c r="E35" s="108">
        <v>46.814700000000002</v>
      </c>
      <c r="F35" s="108">
        <v>31.610420000000001</v>
      </c>
      <c r="G35" s="108">
        <v>31.186399999999999</v>
      </c>
      <c r="H35" s="108">
        <v>32.034439999999996</v>
      </c>
      <c r="I35" s="108">
        <v>67.629980000000003</v>
      </c>
    </row>
    <row r="36" spans="2:9" x14ac:dyDescent="0.2">
      <c r="B36" s="107" t="s">
        <v>143</v>
      </c>
      <c r="C36" s="108">
        <v>41.996789999999997</v>
      </c>
      <c r="D36" s="108">
        <v>41.924680000000002</v>
      </c>
      <c r="E36" s="108">
        <v>42.068899999999999</v>
      </c>
      <c r="F36" s="108">
        <v>27.67418</v>
      </c>
      <c r="G36" s="108">
        <v>27.265059999999998</v>
      </c>
      <c r="H36" s="108">
        <v>28.083290000000002</v>
      </c>
      <c r="I36" s="108">
        <v>65.895939999999996</v>
      </c>
    </row>
    <row r="37" spans="2:9" x14ac:dyDescent="0.2">
      <c r="B37" s="107" t="s">
        <v>144</v>
      </c>
      <c r="C37" s="108">
        <v>37.338450000000002</v>
      </c>
      <c r="D37" s="108">
        <v>37.269509999999997</v>
      </c>
      <c r="E37" s="108">
        <v>37.407389999999999</v>
      </c>
      <c r="F37" s="108">
        <v>23.903189999999999</v>
      </c>
      <c r="G37" s="108">
        <v>23.51219</v>
      </c>
      <c r="H37" s="108">
        <v>24.2942</v>
      </c>
      <c r="I37" s="108">
        <v>64.017629999999997</v>
      </c>
    </row>
    <row r="38" spans="2:9" x14ac:dyDescent="0.2">
      <c r="B38" s="107" t="s">
        <v>145</v>
      </c>
      <c r="C38" s="108">
        <v>32.754260000000002</v>
      </c>
      <c r="D38" s="108">
        <v>32.688209999999998</v>
      </c>
      <c r="E38" s="108">
        <v>32.820309999999999</v>
      </c>
      <c r="F38" s="108">
        <v>20.298030000000001</v>
      </c>
      <c r="G38" s="108">
        <v>19.92089</v>
      </c>
      <c r="H38" s="108">
        <v>20.675170000000001</v>
      </c>
      <c r="I38" s="108">
        <v>61.970660000000002</v>
      </c>
    </row>
    <row r="39" spans="2:9" x14ac:dyDescent="0.2">
      <c r="B39" s="107" t="s">
        <v>146</v>
      </c>
      <c r="C39" s="108">
        <v>28.262789999999999</v>
      </c>
      <c r="D39" s="108">
        <v>28.199380000000001</v>
      </c>
      <c r="E39" s="108">
        <v>28.32621</v>
      </c>
      <c r="F39" s="108">
        <v>16.899809999999999</v>
      </c>
      <c r="G39" s="108">
        <v>16.537179999999999</v>
      </c>
      <c r="H39" s="108">
        <v>17.262429999999998</v>
      </c>
      <c r="I39" s="108">
        <v>59.795259999999999</v>
      </c>
    </row>
    <row r="40" spans="2:9" x14ac:dyDescent="0.2">
      <c r="B40" s="107" t="s">
        <v>147</v>
      </c>
      <c r="C40" s="108">
        <v>23.898530000000001</v>
      </c>
      <c r="D40" s="108">
        <v>23.83783</v>
      </c>
      <c r="E40" s="108">
        <v>23.959230000000002</v>
      </c>
      <c r="F40" s="108">
        <v>13.7303</v>
      </c>
      <c r="G40" s="108">
        <v>13.381500000000001</v>
      </c>
      <c r="H40" s="108">
        <v>14.0791</v>
      </c>
      <c r="I40" s="108">
        <v>57.452489999999997</v>
      </c>
    </row>
    <row r="41" spans="2:9" x14ac:dyDescent="0.2">
      <c r="B41" s="107" t="s">
        <v>148</v>
      </c>
      <c r="C41" s="108">
        <v>19.7439</v>
      </c>
      <c r="D41" s="108">
        <v>19.686540000000001</v>
      </c>
      <c r="E41" s="108">
        <v>19.801259999999999</v>
      </c>
      <c r="F41" s="108">
        <v>10.77821</v>
      </c>
      <c r="G41" s="108">
        <v>10.43876</v>
      </c>
      <c r="H41" s="108">
        <v>11.117660000000001</v>
      </c>
      <c r="I41" s="108">
        <v>54.59008</v>
      </c>
    </row>
    <row r="42" spans="2:9" x14ac:dyDescent="0.2">
      <c r="B42" s="107" t="s">
        <v>149</v>
      </c>
      <c r="C42" s="108">
        <v>15.83306</v>
      </c>
      <c r="D42" s="108">
        <v>15.779489999999999</v>
      </c>
      <c r="E42" s="108">
        <v>15.88664</v>
      </c>
      <c r="F42" s="108">
        <v>8.1180699999999995</v>
      </c>
      <c r="G42" s="108">
        <v>7.7826199999999996</v>
      </c>
      <c r="H42" s="108">
        <v>8.4535199999999993</v>
      </c>
      <c r="I42" s="108">
        <v>51.272910000000003</v>
      </c>
    </row>
    <row r="43" spans="2:9" x14ac:dyDescent="0.2">
      <c r="B43" s="107" t="s">
        <v>150</v>
      </c>
      <c r="C43" s="108">
        <v>12.20026</v>
      </c>
      <c r="D43" s="108">
        <v>12.149609999999999</v>
      </c>
      <c r="E43" s="108">
        <v>12.2509</v>
      </c>
      <c r="F43" s="108">
        <v>5.8133800000000004</v>
      </c>
      <c r="G43" s="108">
        <v>5.47485</v>
      </c>
      <c r="H43" s="108">
        <v>6.1519199999999996</v>
      </c>
      <c r="I43" s="108">
        <v>47.649639999999998</v>
      </c>
    </row>
    <row r="44" spans="2:9" x14ac:dyDescent="0.2">
      <c r="B44" s="107" t="s">
        <v>151</v>
      </c>
      <c r="C44" s="108">
        <v>9.0289800000000007</v>
      </c>
      <c r="D44" s="108">
        <v>8.9815299999999993</v>
      </c>
      <c r="E44" s="108">
        <v>9.0764399999999998</v>
      </c>
      <c r="F44" s="108">
        <v>3.9733399999999999</v>
      </c>
      <c r="G44" s="108">
        <v>3.6635800000000001</v>
      </c>
      <c r="H44" s="108">
        <v>4.2831000000000001</v>
      </c>
      <c r="I44" s="108">
        <v>44.006520000000002</v>
      </c>
    </row>
    <row r="45" spans="2:9" x14ac:dyDescent="0.2">
      <c r="B45" s="107" t="s">
        <v>152</v>
      </c>
      <c r="C45" s="108">
        <v>6.3881800000000002</v>
      </c>
      <c r="D45" s="108">
        <v>6.3406900000000004</v>
      </c>
      <c r="E45" s="108">
        <v>6.4356600000000004</v>
      </c>
      <c r="F45" s="108">
        <v>2.6014900000000001</v>
      </c>
      <c r="G45" s="108">
        <v>2.34368</v>
      </c>
      <c r="H45" s="108">
        <v>2.8592900000000001</v>
      </c>
      <c r="I45" s="108">
        <v>40.723489999999998</v>
      </c>
    </row>
    <row r="46" spans="2:9" x14ac:dyDescent="0.2">
      <c r="B46" s="107" t="s">
        <v>153</v>
      </c>
      <c r="C46" s="108">
        <v>4.3520700000000003</v>
      </c>
      <c r="D46" s="108">
        <v>4.2926399999999996</v>
      </c>
      <c r="E46" s="108">
        <v>4.4115099999999998</v>
      </c>
      <c r="F46" s="108">
        <v>1.6685000000000001</v>
      </c>
      <c r="G46" s="108">
        <v>1.42899</v>
      </c>
      <c r="H46" s="108">
        <v>1.90801</v>
      </c>
      <c r="I46" s="108">
        <v>38.338079999999998</v>
      </c>
    </row>
    <row r="49" spans="1:9" x14ac:dyDescent="0.2">
      <c r="A49" s="65" t="s">
        <v>13</v>
      </c>
      <c r="B49" s="64"/>
    </row>
    <row r="50" spans="1:9" x14ac:dyDescent="0.2">
      <c r="A50" s="121" t="s">
        <v>16</v>
      </c>
      <c r="B50" s="121"/>
      <c r="C50" s="121"/>
      <c r="D50" s="121"/>
      <c r="E50" s="121"/>
      <c r="F50" s="121"/>
      <c r="G50" s="121"/>
      <c r="H50" s="121"/>
      <c r="I50" s="121"/>
    </row>
    <row r="51" spans="1:9" x14ac:dyDescent="0.2">
      <c r="A51" s="64"/>
      <c r="B51" s="64"/>
    </row>
    <row r="52" spans="1:9" x14ac:dyDescent="0.2">
      <c r="A52" s="154" t="s">
        <v>211</v>
      </c>
      <c r="B52" s="154"/>
    </row>
  </sheetData>
  <mergeCells count="12">
    <mergeCell ref="A1:G1"/>
    <mergeCell ref="A2:G2"/>
    <mergeCell ref="A52:B52"/>
    <mergeCell ref="I4:I5"/>
    <mergeCell ref="H4:H5"/>
    <mergeCell ref="G4:G5"/>
    <mergeCell ref="F4:F5"/>
    <mergeCell ref="E4:E5"/>
    <mergeCell ref="D4:D5"/>
    <mergeCell ref="C4:C5"/>
    <mergeCell ref="A4:A5"/>
    <mergeCell ref="B4:B5"/>
  </mergeCells>
  <hyperlinks>
    <hyperlink ref="I1" location="Contents!A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8"/>
  <sheetViews>
    <sheetView topLeftCell="A37" workbookViewId="0">
      <selection activeCell="K68" sqref="K68"/>
    </sheetView>
  </sheetViews>
  <sheetFormatPr defaultRowHeight="15" x14ac:dyDescent="0.25"/>
  <sheetData>
    <row r="2" spans="1:8" x14ac:dyDescent="0.25">
      <c r="B2" t="s">
        <v>181</v>
      </c>
      <c r="D2" s="1" t="s">
        <v>163</v>
      </c>
      <c r="E2" s="1" t="s">
        <v>173</v>
      </c>
      <c r="F2" s="1" t="s">
        <v>164</v>
      </c>
      <c r="G2" s="1" t="s">
        <v>25</v>
      </c>
      <c r="H2" s="1" t="s">
        <v>182</v>
      </c>
    </row>
    <row r="3" spans="1:8" x14ac:dyDescent="0.25">
      <c r="A3">
        <f>_xlfn.RANK.AVG('Figure 5 Data'!C10,'Figure 5 Data'!$C$10:$C$41,1)</f>
        <v>9</v>
      </c>
      <c r="B3" s="13" t="s">
        <v>53</v>
      </c>
      <c r="C3">
        <v>32</v>
      </c>
      <c r="D3" t="str">
        <f t="shared" ref="D3:D34" si="0">VLOOKUP(C3,A$3:B$34,2,FALSE)</f>
        <v>Orkney Islands</v>
      </c>
      <c r="E3" s="55">
        <f>VLOOKUP($D3,'Figure 5 Data'!$A$10:$F$41,3,FALSE)</f>
        <v>71.24127</v>
      </c>
      <c r="F3" s="55">
        <f>VLOOKUP($D3,'Figure 5 Data'!$A$10:$F$41,4,FALSE)</f>
        <v>66.186059999999998</v>
      </c>
      <c r="G3" s="55">
        <f>'Figure 5 Data'!$C$9</f>
        <v>60.926209999999998</v>
      </c>
      <c r="H3" s="55">
        <f>E3-F3</f>
        <v>5.0552100000000024</v>
      </c>
    </row>
    <row r="4" spans="1:8" x14ac:dyDescent="0.25">
      <c r="A4">
        <f>_xlfn.RANK.AVG('Figure 5 Data'!C11,'Figure 5 Data'!$C$10:$C$41,1)</f>
        <v>29</v>
      </c>
      <c r="B4" s="13" t="s">
        <v>75</v>
      </c>
      <c r="C4">
        <v>31</v>
      </c>
      <c r="D4" t="str">
        <f t="shared" si="0"/>
        <v>East Renfrewshire</v>
      </c>
      <c r="E4" s="55">
        <f>VLOOKUP($D4,'Figure 5 Data'!$A$10:$F$41,3,FALSE)</f>
        <v>68.650670000000005</v>
      </c>
      <c r="F4" s="55">
        <f>VLOOKUP($D4,'Figure 5 Data'!$A$10:$F$41,4,FALSE)</f>
        <v>66.810310000000001</v>
      </c>
      <c r="G4" s="55">
        <f>'Figure 5 Data'!$C$9</f>
        <v>60.926209999999998</v>
      </c>
      <c r="H4" s="55">
        <f t="shared" ref="H4:H34" si="1">E4-F4</f>
        <v>1.840360000000004</v>
      </c>
    </row>
    <row r="5" spans="1:8" x14ac:dyDescent="0.25">
      <c r="A5">
        <f>_xlfn.RANK.AVG('Figure 5 Data'!C12,'Figure 5 Data'!$C$10:$C$41,1)</f>
        <v>17</v>
      </c>
      <c r="B5" s="13" t="s">
        <v>69</v>
      </c>
      <c r="C5">
        <v>30</v>
      </c>
      <c r="D5" t="str">
        <f t="shared" si="0"/>
        <v>Na h-Eileanan Siar</v>
      </c>
      <c r="E5" s="55">
        <f>VLOOKUP($D5,'Figure 5 Data'!$A$10:$F$41,3,FALSE)</f>
        <v>68.334580000000003</v>
      </c>
      <c r="F5" s="55">
        <f>VLOOKUP($D5,'Figure 5 Data'!$A$10:$F$41,4,FALSE)</f>
        <v>65.243489999999994</v>
      </c>
      <c r="G5" s="55">
        <f>'Figure 5 Data'!$C$9</f>
        <v>60.926209999999998</v>
      </c>
      <c r="H5" s="55">
        <f t="shared" si="1"/>
        <v>3.0910900000000083</v>
      </c>
    </row>
    <row r="6" spans="1:8" x14ac:dyDescent="0.25">
      <c r="A6">
        <f>_xlfn.RANK.AVG('Figure 5 Data'!C13,'Figure 5 Data'!$C$10:$C$41,1)</f>
        <v>21</v>
      </c>
      <c r="B6" s="13" t="s">
        <v>63</v>
      </c>
      <c r="C6">
        <v>29</v>
      </c>
      <c r="D6" t="str">
        <f t="shared" si="0"/>
        <v>Aberdeenshire</v>
      </c>
      <c r="E6" s="55">
        <f>VLOOKUP($D6,'Figure 5 Data'!$A$10:$F$41,3,FALSE)</f>
        <v>67.012990000000002</v>
      </c>
      <c r="F6" s="55">
        <f>VLOOKUP($D6,'Figure 5 Data'!$A$10:$F$41,4,FALSE)</f>
        <v>65.1083</v>
      </c>
      <c r="G6" s="55">
        <f>'Figure 5 Data'!$C$9</f>
        <v>60.926209999999998</v>
      </c>
      <c r="H6" s="55">
        <f t="shared" si="1"/>
        <v>1.9046900000000022</v>
      </c>
    </row>
    <row r="7" spans="1:8" x14ac:dyDescent="0.25">
      <c r="A7">
        <f>_xlfn.RANK.AVG('Figure 5 Data'!C14,'Figure 5 Data'!$C$10:$C$41,1)</f>
        <v>25</v>
      </c>
      <c r="B7" s="13" t="s">
        <v>73</v>
      </c>
      <c r="C7">
        <v>28</v>
      </c>
      <c r="D7" t="str">
        <f t="shared" si="0"/>
        <v>Perth and Kinross</v>
      </c>
      <c r="E7" s="55">
        <f>VLOOKUP($D7,'Figure 5 Data'!$A$10:$F$41,3,FALSE)</f>
        <v>66.979889999999997</v>
      </c>
      <c r="F7" s="55">
        <f>VLOOKUP($D7,'Figure 5 Data'!$A$10:$F$41,4,FALSE)</f>
        <v>64.94</v>
      </c>
      <c r="G7" s="55">
        <f>'Figure 5 Data'!$C$9</f>
        <v>60.926209999999998</v>
      </c>
      <c r="H7" s="55">
        <f t="shared" si="1"/>
        <v>2.0398899999999998</v>
      </c>
    </row>
    <row r="8" spans="1:8" x14ac:dyDescent="0.25">
      <c r="A8">
        <f>_xlfn.RANK.AVG('Figure 5 Data'!C15,'Figure 5 Data'!$C$10:$C$41,1)</f>
        <v>18</v>
      </c>
      <c r="B8" s="13" t="s">
        <v>43</v>
      </c>
      <c r="C8">
        <v>27</v>
      </c>
      <c r="D8" t="str">
        <f t="shared" si="0"/>
        <v>East Dunbartonshire</v>
      </c>
      <c r="E8" s="55">
        <f>VLOOKUP($D8,'Figure 5 Data'!$A$10:$F$41,3,FALSE)</f>
        <v>66.719449999999995</v>
      </c>
      <c r="F8" s="55">
        <f>VLOOKUP($D8,'Figure 5 Data'!$A$10:$F$41,4,FALSE)</f>
        <v>64.656090000000006</v>
      </c>
      <c r="G8" s="55">
        <f>'Figure 5 Data'!$C$9</f>
        <v>60.926209999999998</v>
      </c>
      <c r="H8" s="55">
        <f t="shared" si="1"/>
        <v>2.0633599999999888</v>
      </c>
    </row>
    <row r="9" spans="1:8" x14ac:dyDescent="0.25">
      <c r="A9">
        <f>_xlfn.RANK.AVG('Figure 5 Data'!C16,'Figure 5 Data'!$C$10:$C$41,1)</f>
        <v>19</v>
      </c>
      <c r="B9" s="13" t="s">
        <v>55</v>
      </c>
      <c r="C9">
        <v>26</v>
      </c>
      <c r="D9" t="str">
        <f t="shared" si="0"/>
        <v>Highland</v>
      </c>
      <c r="E9" s="55">
        <f>VLOOKUP($D9,'Figure 5 Data'!$A$10:$F$41,3,FALSE)</f>
        <v>64.528989999999993</v>
      </c>
      <c r="F9" s="55">
        <f>VLOOKUP($D9,'Figure 5 Data'!$A$10:$F$41,4,FALSE)</f>
        <v>62.125749999999996</v>
      </c>
      <c r="G9" s="55">
        <f>'Figure 5 Data'!$C$9</f>
        <v>60.926209999999998</v>
      </c>
      <c r="H9" s="55">
        <f t="shared" si="1"/>
        <v>2.4032399999999967</v>
      </c>
    </row>
    <row r="10" spans="1:8" x14ac:dyDescent="0.25">
      <c r="A10">
        <f>_xlfn.RANK.AVG('Figure 5 Data'!C17,'Figure 5 Data'!$C$10:$C$41,1)</f>
        <v>3</v>
      </c>
      <c r="B10" s="13" t="s">
        <v>33</v>
      </c>
      <c r="C10">
        <v>25</v>
      </c>
      <c r="D10" t="str">
        <f t="shared" si="0"/>
        <v>City of Edinburgh</v>
      </c>
      <c r="E10" s="55">
        <f>VLOOKUP($D10,'Figure 5 Data'!$A$10:$F$41,3,FALSE)</f>
        <v>64.204769999999996</v>
      </c>
      <c r="F10" s="55">
        <f>VLOOKUP($D10,'Figure 5 Data'!$A$10:$F$41,4,FALSE)</f>
        <v>62.256830000000001</v>
      </c>
      <c r="G10" s="55">
        <f>'Figure 5 Data'!$C$9</f>
        <v>60.926209999999998</v>
      </c>
      <c r="H10" s="55">
        <f t="shared" si="1"/>
        <v>1.9479399999999956</v>
      </c>
    </row>
    <row r="11" spans="1:8" x14ac:dyDescent="0.25">
      <c r="A11">
        <f>_xlfn.RANK.AVG('Figure 5 Data'!C18,'Figure 5 Data'!$C$10:$C$41,1)</f>
        <v>5</v>
      </c>
      <c r="B11" s="13" t="s">
        <v>37</v>
      </c>
      <c r="C11">
        <v>24</v>
      </c>
      <c r="D11" t="str">
        <f t="shared" si="0"/>
        <v>Scottish Borders</v>
      </c>
      <c r="E11" s="55">
        <f>VLOOKUP($D11,'Figure 5 Data'!$A$10:$F$41,3,FALSE)</f>
        <v>64.119240000000005</v>
      </c>
      <c r="F11" s="55">
        <f>VLOOKUP($D11,'Figure 5 Data'!$A$10:$F$41,4,FALSE)</f>
        <v>62.044930000000001</v>
      </c>
      <c r="G11" s="55">
        <f>'Figure 5 Data'!$C$9</f>
        <v>60.926209999999998</v>
      </c>
      <c r="H11" s="55">
        <f t="shared" si="1"/>
        <v>2.0743100000000041</v>
      </c>
    </row>
    <row r="12" spans="1:8" x14ac:dyDescent="0.25">
      <c r="A12">
        <f>_xlfn.RANK.AVG('Figure 5 Data'!C19,'Figure 5 Data'!$C$10:$C$41,1)</f>
        <v>27</v>
      </c>
      <c r="B12" s="13" t="s">
        <v>87</v>
      </c>
      <c r="C12">
        <v>23</v>
      </c>
      <c r="D12" t="str">
        <f t="shared" si="0"/>
        <v>East Lothian</v>
      </c>
      <c r="E12" s="55">
        <f>VLOOKUP($D12,'Figure 5 Data'!$A$10:$F$41,3,FALSE)</f>
        <v>63.664969999999997</v>
      </c>
      <c r="F12" s="55">
        <f>VLOOKUP($D12,'Figure 5 Data'!$A$10:$F$41,4,FALSE)</f>
        <v>61.10378</v>
      </c>
      <c r="G12" s="55">
        <f>'Figure 5 Data'!$C$9</f>
        <v>60.926209999999998</v>
      </c>
      <c r="H12" s="55">
        <f t="shared" si="1"/>
        <v>2.5611899999999963</v>
      </c>
    </row>
    <row r="13" spans="1:8" x14ac:dyDescent="0.25">
      <c r="A13">
        <f>_xlfn.RANK.AVG('Figure 5 Data'!C20,'Figure 5 Data'!$C$10:$C$41,1)</f>
        <v>23</v>
      </c>
      <c r="B13" s="13" t="s">
        <v>79</v>
      </c>
      <c r="C13">
        <v>22</v>
      </c>
      <c r="D13" t="str">
        <f t="shared" si="0"/>
        <v>Shetland Islands</v>
      </c>
      <c r="E13" s="55">
        <f>VLOOKUP($D13,'Figure 5 Data'!$A$10:$F$41,3,FALSE)</f>
        <v>63.511740000000003</v>
      </c>
      <c r="F13" s="55">
        <f>VLOOKUP($D13,'Figure 5 Data'!$A$10:$F$41,4,FALSE)</f>
        <v>56.171939999999999</v>
      </c>
      <c r="G13" s="55">
        <f>'Figure 5 Data'!$C$9</f>
        <v>60.926209999999998</v>
      </c>
      <c r="H13" s="55">
        <f t="shared" si="1"/>
        <v>7.3398000000000039</v>
      </c>
    </row>
    <row r="14" spans="1:8" x14ac:dyDescent="0.25">
      <c r="A14">
        <f>_xlfn.RANK.AVG('Figure 5 Data'!C21,'Figure 5 Data'!$C$10:$C$41,1)</f>
        <v>31</v>
      </c>
      <c r="B14" s="20" t="s">
        <v>89</v>
      </c>
      <c r="C14">
        <v>21</v>
      </c>
      <c r="D14" t="str">
        <f t="shared" si="0"/>
        <v>Argyll and Bute</v>
      </c>
      <c r="E14" s="55">
        <f>VLOOKUP($D14,'Figure 5 Data'!$A$10:$F$41,3,FALSE)</f>
        <v>63.388460000000002</v>
      </c>
      <c r="F14" s="55">
        <f>VLOOKUP($D14,'Figure 5 Data'!$A$10:$F$41,4,FALSE)</f>
        <v>61.203150000000001</v>
      </c>
      <c r="G14" s="55">
        <f>'Figure 5 Data'!$C$9</f>
        <v>60.926209999999998</v>
      </c>
      <c r="H14" s="55">
        <f t="shared" si="1"/>
        <v>2.1853100000000012</v>
      </c>
    </row>
    <row r="15" spans="1:8" x14ac:dyDescent="0.25">
      <c r="A15">
        <f>_xlfn.RANK.AVG('Figure 5 Data'!C22,'Figure 5 Data'!$C$10:$C$41,1)</f>
        <v>13</v>
      </c>
      <c r="B15" s="13" t="s">
        <v>41</v>
      </c>
      <c r="C15">
        <v>20</v>
      </c>
      <c r="D15" t="str">
        <f t="shared" si="0"/>
        <v>Stirling</v>
      </c>
      <c r="E15" s="55">
        <f>VLOOKUP($D15,'Figure 5 Data'!$A$10:$F$41,3,FALSE)</f>
        <v>63.381729999999997</v>
      </c>
      <c r="F15" s="55">
        <f>VLOOKUP($D15,'Figure 5 Data'!$A$10:$F$41,4,FALSE)</f>
        <v>61.012630000000001</v>
      </c>
      <c r="G15" s="55">
        <f>'Figure 5 Data'!$C$9</f>
        <v>60.926209999999998</v>
      </c>
      <c r="H15" s="55">
        <f t="shared" si="1"/>
        <v>2.369099999999996</v>
      </c>
    </row>
    <row r="16" spans="1:8" x14ac:dyDescent="0.25">
      <c r="A16">
        <f>_xlfn.RANK.AVG('Figure 5 Data'!C23,'Figure 5 Data'!$C$10:$C$41,1)</f>
        <v>7</v>
      </c>
      <c r="B16" s="13" t="s">
        <v>51</v>
      </c>
      <c r="C16">
        <v>19</v>
      </c>
      <c r="D16" t="str">
        <f t="shared" si="0"/>
        <v>Dumfries and Galloway</v>
      </c>
      <c r="E16" s="55">
        <f>VLOOKUP($D16,'Figure 5 Data'!$A$10:$F$41,3,FALSE)</f>
        <v>63.11054</v>
      </c>
      <c r="F16" s="55">
        <f>VLOOKUP($D16,'Figure 5 Data'!$A$10:$F$41,4,FALSE)</f>
        <v>61.077509999999997</v>
      </c>
      <c r="G16" s="55">
        <f>'Figure 5 Data'!$C$9</f>
        <v>60.926209999999998</v>
      </c>
      <c r="H16" s="55">
        <f t="shared" si="1"/>
        <v>2.0330300000000037</v>
      </c>
    </row>
    <row r="17" spans="1:8" x14ac:dyDescent="0.25">
      <c r="A17">
        <f>_xlfn.RANK.AVG('Figure 5 Data'!C24,'Figure 5 Data'!$C$10:$C$41,1)</f>
        <v>2</v>
      </c>
      <c r="B17" s="13" t="s">
        <v>27</v>
      </c>
      <c r="C17">
        <v>18</v>
      </c>
      <c r="D17" t="str">
        <f t="shared" si="0"/>
        <v>Clackmannanshire</v>
      </c>
      <c r="E17" s="55">
        <f>VLOOKUP($D17,'Figure 5 Data'!$A$10:$F$41,3,FALSE)</f>
        <v>62.469070000000002</v>
      </c>
      <c r="F17" s="55">
        <f>VLOOKUP($D17,'Figure 5 Data'!$A$10:$F$41,4,FALSE)</f>
        <v>59.79674</v>
      </c>
      <c r="G17" s="55">
        <f>'Figure 5 Data'!$C$9</f>
        <v>60.926209999999998</v>
      </c>
      <c r="H17" s="55">
        <f t="shared" si="1"/>
        <v>2.6723300000000023</v>
      </c>
    </row>
    <row r="18" spans="1:8" x14ac:dyDescent="0.25">
      <c r="A18">
        <f>_xlfn.RANK.AVG('Figure 5 Data'!C25,'Figure 5 Data'!$C$10:$C$41,1)</f>
        <v>26</v>
      </c>
      <c r="B18" s="13" t="s">
        <v>65</v>
      </c>
      <c r="C18">
        <v>17</v>
      </c>
      <c r="D18" t="str">
        <f t="shared" si="0"/>
        <v>Angus</v>
      </c>
      <c r="E18" s="55">
        <f>VLOOKUP($D18,'Figure 5 Data'!$A$10:$F$41,3,FALSE)</f>
        <v>62.206789999999998</v>
      </c>
      <c r="F18" s="55">
        <f>VLOOKUP($D18,'Figure 5 Data'!$A$10:$F$41,4,FALSE)</f>
        <v>60.02787</v>
      </c>
      <c r="G18" s="55">
        <f>'Figure 5 Data'!$C$9</f>
        <v>60.926209999999998</v>
      </c>
      <c r="H18" s="55">
        <f t="shared" si="1"/>
        <v>2.178919999999998</v>
      </c>
    </row>
    <row r="19" spans="1:8" x14ac:dyDescent="0.25">
      <c r="A19">
        <f>_xlfn.RANK.AVG('Figure 5 Data'!C26,'Figure 5 Data'!$C$10:$C$41,1)</f>
        <v>1</v>
      </c>
      <c r="B19" s="13" t="s">
        <v>29</v>
      </c>
      <c r="C19">
        <v>16</v>
      </c>
      <c r="D19" t="str">
        <f t="shared" si="0"/>
        <v>South Ayrshire</v>
      </c>
      <c r="E19" s="55">
        <f>VLOOKUP($D19,'Figure 5 Data'!$A$10:$F$41,3,FALSE)</f>
        <v>61.837989999999998</v>
      </c>
      <c r="F19" s="55">
        <f>VLOOKUP($D19,'Figure 5 Data'!$A$10:$F$41,4,FALSE)</f>
        <v>59.557659999999998</v>
      </c>
      <c r="G19" s="55">
        <f>'Figure 5 Data'!$C$9</f>
        <v>60.926209999999998</v>
      </c>
      <c r="H19" s="55">
        <f t="shared" si="1"/>
        <v>2.2803299999999993</v>
      </c>
    </row>
    <row r="20" spans="1:8" x14ac:dyDescent="0.25">
      <c r="A20">
        <f>_xlfn.RANK.AVG('Figure 5 Data'!C27,'Figure 5 Data'!$C$10:$C$41,1)</f>
        <v>10</v>
      </c>
      <c r="B20" s="13" t="s">
        <v>59</v>
      </c>
      <c r="C20">
        <v>15</v>
      </c>
      <c r="D20" t="str">
        <f t="shared" si="0"/>
        <v>Moray</v>
      </c>
      <c r="E20" s="55">
        <f>VLOOKUP($D20,'Figure 5 Data'!$A$10:$F$41,3,FALSE)</f>
        <v>61.558779999999999</v>
      </c>
      <c r="F20" s="55">
        <f>VLOOKUP($D20,'Figure 5 Data'!$A$10:$F$41,4,FALSE)</f>
        <v>58.905000000000001</v>
      </c>
      <c r="G20" s="55">
        <f>'Figure 5 Data'!$C$9</f>
        <v>60.926209999999998</v>
      </c>
      <c r="H20" s="55">
        <f t="shared" si="1"/>
        <v>2.6537799999999976</v>
      </c>
    </row>
    <row r="21" spans="1:8" x14ac:dyDescent="0.25">
      <c r="A21">
        <f>_xlfn.RANK.AVG('Figure 5 Data'!C28,'Figure 5 Data'!$C$10:$C$41,1)</f>
        <v>15</v>
      </c>
      <c r="B21" s="13" t="s">
        <v>57</v>
      </c>
      <c r="C21">
        <v>14</v>
      </c>
      <c r="D21" t="str">
        <f t="shared" si="0"/>
        <v>West Lothian</v>
      </c>
      <c r="E21" s="55">
        <f>VLOOKUP($D21,'Figure 5 Data'!$A$10:$F$41,3,FALSE)</f>
        <v>61.306719999999999</v>
      </c>
      <c r="F21" s="55">
        <f>VLOOKUP($D21,'Figure 5 Data'!$A$10:$F$41,4,FALSE)</f>
        <v>58.906660000000002</v>
      </c>
      <c r="G21" s="55">
        <f>'Figure 5 Data'!$C$9</f>
        <v>60.926209999999998</v>
      </c>
      <c r="H21" s="55">
        <f t="shared" si="1"/>
        <v>2.4000599999999963</v>
      </c>
    </row>
    <row r="22" spans="1:8" x14ac:dyDescent="0.25">
      <c r="A22">
        <f>_xlfn.RANK.AVG('Figure 5 Data'!C29,'Figure 5 Data'!$C$10:$C$41,1)</f>
        <v>30</v>
      </c>
      <c r="B22" s="13" t="s">
        <v>85</v>
      </c>
      <c r="C22">
        <v>13</v>
      </c>
      <c r="D22" t="str">
        <f t="shared" si="0"/>
        <v>Falkirk</v>
      </c>
      <c r="E22" s="55">
        <f>VLOOKUP($D22,'Figure 5 Data'!$A$10:$F$41,3,FALSE)</f>
        <v>60.767380000000003</v>
      </c>
      <c r="F22" s="55">
        <f>VLOOKUP($D22,'Figure 5 Data'!$A$10:$F$41,4,FALSE)</f>
        <v>58.524230000000003</v>
      </c>
      <c r="G22" s="55">
        <f>'Figure 5 Data'!$C$9</f>
        <v>60.926209999999998</v>
      </c>
      <c r="H22" s="55">
        <f t="shared" si="1"/>
        <v>2.24315</v>
      </c>
    </row>
    <row r="23" spans="1:8" x14ac:dyDescent="0.25">
      <c r="A23">
        <f>_xlfn.RANK.AVG('Figure 5 Data'!C30,'Figure 5 Data'!$C$10:$C$41,1)</f>
        <v>6</v>
      </c>
      <c r="B23" s="13" t="s">
        <v>39</v>
      </c>
      <c r="C23">
        <v>12</v>
      </c>
      <c r="D23" t="str">
        <f t="shared" si="0"/>
        <v>Renfrewshire</v>
      </c>
      <c r="E23" s="55">
        <f>VLOOKUP($D23,'Figure 5 Data'!$A$10:$F$41,3,FALSE)</f>
        <v>60.582529999999998</v>
      </c>
      <c r="F23" s="55">
        <f>VLOOKUP($D23,'Figure 5 Data'!$A$10:$F$41,4,FALSE)</f>
        <v>58.23827</v>
      </c>
      <c r="G23" s="55">
        <f>'Figure 5 Data'!$C$9</f>
        <v>60.926209999999998</v>
      </c>
      <c r="H23" s="55">
        <f t="shared" si="1"/>
        <v>2.3442599999999985</v>
      </c>
    </row>
    <row r="24" spans="1:8" x14ac:dyDescent="0.25">
      <c r="A24">
        <f>_xlfn.RANK.AVG('Figure 5 Data'!C31,'Figure 5 Data'!$C$10:$C$41,1)</f>
        <v>4</v>
      </c>
      <c r="B24" s="13" t="s">
        <v>35</v>
      </c>
      <c r="C24">
        <v>11</v>
      </c>
      <c r="D24" t="str">
        <f t="shared" si="0"/>
        <v>South Lanarkshire</v>
      </c>
      <c r="E24" s="55">
        <f>VLOOKUP($D24,'Figure 5 Data'!$A$10:$F$41,3,FALSE)</f>
        <v>59.517440000000001</v>
      </c>
      <c r="F24" s="55">
        <f>VLOOKUP($D24,'Figure 5 Data'!$A$10:$F$41,4,FALSE)</f>
        <v>57.567749999999997</v>
      </c>
      <c r="G24" s="55">
        <f>'Figure 5 Data'!$C$9</f>
        <v>60.926209999999998</v>
      </c>
      <c r="H24" s="55">
        <f t="shared" si="1"/>
        <v>1.9496900000000039</v>
      </c>
    </row>
    <row r="25" spans="1:8" x14ac:dyDescent="0.25">
      <c r="A25">
        <f>_xlfn.RANK.AVG('Figure 5 Data'!C32,'Figure 5 Data'!$C$10:$C$41,1)</f>
        <v>32</v>
      </c>
      <c r="B25" s="13" t="s">
        <v>71</v>
      </c>
      <c r="C25">
        <v>10</v>
      </c>
      <c r="D25" t="str">
        <f t="shared" si="0"/>
        <v>Midlothian</v>
      </c>
      <c r="E25" s="55">
        <f>VLOOKUP($D25,'Figure 5 Data'!$A$10:$F$41,3,FALSE)</f>
        <v>58.588769999999997</v>
      </c>
      <c r="F25" s="55">
        <f>VLOOKUP($D25,'Figure 5 Data'!$A$10:$F$41,4,FALSE)</f>
        <v>54.716549999999998</v>
      </c>
      <c r="G25" s="55">
        <f>'Figure 5 Data'!$C$9</f>
        <v>60.926209999999998</v>
      </c>
      <c r="H25" s="55">
        <f t="shared" si="1"/>
        <v>3.8722199999999987</v>
      </c>
    </row>
    <row r="26" spans="1:8" x14ac:dyDescent="0.25">
      <c r="A26">
        <f>_xlfn.RANK.AVG('Figure 5 Data'!C33,'Figure 5 Data'!$C$10:$C$41,1)</f>
        <v>28</v>
      </c>
      <c r="B26" s="13" t="s">
        <v>83</v>
      </c>
      <c r="C26">
        <v>9</v>
      </c>
      <c r="D26" t="str">
        <f t="shared" si="0"/>
        <v>Aberdeen City</v>
      </c>
      <c r="E26" s="55">
        <f>VLOOKUP($D26,'Figure 5 Data'!$A$10:$F$41,3,FALSE)</f>
        <v>58.291229999999999</v>
      </c>
      <c r="F26" s="55">
        <f>VLOOKUP($D26,'Figure 5 Data'!$A$10:$F$41,4,FALSE)</f>
        <v>55.183959999999999</v>
      </c>
      <c r="G26" s="55">
        <f>'Figure 5 Data'!$C$9</f>
        <v>60.926209999999998</v>
      </c>
      <c r="H26" s="55">
        <f t="shared" si="1"/>
        <v>3.1072699999999998</v>
      </c>
    </row>
    <row r="27" spans="1:8" x14ac:dyDescent="0.25">
      <c r="A27">
        <f>_xlfn.RANK.AVG('Figure 5 Data'!C34,'Figure 5 Data'!$C$10:$C$41,1)</f>
        <v>12</v>
      </c>
      <c r="B27" s="13" t="s">
        <v>45</v>
      </c>
      <c r="C27">
        <v>8</v>
      </c>
      <c r="D27" t="str">
        <f t="shared" si="0"/>
        <v>West Dunbartonshire</v>
      </c>
      <c r="E27" s="55">
        <f>VLOOKUP($D27,'Figure 5 Data'!$A$10:$F$41,3,FALSE)</f>
        <v>58.063519999999997</v>
      </c>
      <c r="F27" s="55">
        <f>VLOOKUP($D27,'Figure 5 Data'!$A$10:$F$41,4,FALSE)</f>
        <v>56.02901</v>
      </c>
      <c r="G27" s="55">
        <f>'Figure 5 Data'!$C$9</f>
        <v>60.926209999999998</v>
      </c>
      <c r="H27" s="55">
        <f t="shared" si="1"/>
        <v>2.0345099999999974</v>
      </c>
    </row>
    <row r="28" spans="1:8" x14ac:dyDescent="0.25">
      <c r="A28">
        <f>_xlfn.RANK.AVG('Figure 5 Data'!C35,'Figure 5 Data'!$C$10:$C$41,1)</f>
        <v>24</v>
      </c>
      <c r="B28" s="13" t="s">
        <v>67</v>
      </c>
      <c r="C28">
        <v>7</v>
      </c>
      <c r="D28" t="str">
        <f t="shared" si="0"/>
        <v>Fife</v>
      </c>
      <c r="E28" s="55">
        <f>VLOOKUP($D28,'Figure 5 Data'!$A$10:$F$41,3,FALSE)</f>
        <v>57.841990000000003</v>
      </c>
      <c r="F28" s="55">
        <f>VLOOKUP($D28,'Figure 5 Data'!$A$10:$F$41,4,FALSE)</f>
        <v>55.433320000000002</v>
      </c>
      <c r="G28" s="55">
        <f>'Figure 5 Data'!$C$9</f>
        <v>60.926209999999998</v>
      </c>
      <c r="H28" s="55">
        <f t="shared" si="1"/>
        <v>2.4086700000000008</v>
      </c>
    </row>
    <row r="29" spans="1:8" x14ac:dyDescent="0.25">
      <c r="A29">
        <f>_xlfn.RANK.AVG('Figure 5 Data'!C36,'Figure 5 Data'!$C$10:$C$41,1)</f>
        <v>22</v>
      </c>
      <c r="B29" s="13" t="s">
        <v>81</v>
      </c>
      <c r="C29">
        <v>6</v>
      </c>
      <c r="D29" t="str">
        <f t="shared" si="0"/>
        <v>North Ayrshire</v>
      </c>
      <c r="E29" s="55">
        <f>VLOOKUP($D29,'Figure 5 Data'!$A$10:$F$41,3,FALSE)</f>
        <v>57.421759999999999</v>
      </c>
      <c r="F29" s="55">
        <f>VLOOKUP($D29,'Figure 5 Data'!$A$10:$F$41,4,FALSE)</f>
        <v>54.953229999999998</v>
      </c>
      <c r="G29" s="55">
        <f>'Figure 5 Data'!$C$9</f>
        <v>60.926209999999998</v>
      </c>
      <c r="H29" s="55">
        <f t="shared" si="1"/>
        <v>2.4685300000000012</v>
      </c>
    </row>
    <row r="30" spans="1:8" x14ac:dyDescent="0.25">
      <c r="A30">
        <f>_xlfn.RANK.AVG('Figure 5 Data'!C37,'Figure 5 Data'!$C$10:$C$41,1)</f>
        <v>16</v>
      </c>
      <c r="B30" s="13" t="s">
        <v>61</v>
      </c>
      <c r="C30">
        <v>5</v>
      </c>
      <c r="D30" t="str">
        <f t="shared" si="0"/>
        <v>East Ayrshire</v>
      </c>
      <c r="E30" s="55">
        <f>VLOOKUP($D30,'Figure 5 Data'!$A$10:$F$41,3,FALSE)</f>
        <v>57.19462</v>
      </c>
      <c r="F30" s="55">
        <f>VLOOKUP($D30,'Figure 5 Data'!$A$10:$F$41,4,FALSE)</f>
        <v>54.47439</v>
      </c>
      <c r="G30" s="55">
        <f>'Figure 5 Data'!$C$9</f>
        <v>60.926209999999998</v>
      </c>
      <c r="H30" s="55">
        <f t="shared" si="1"/>
        <v>2.7202300000000008</v>
      </c>
    </row>
    <row r="31" spans="1:8" x14ac:dyDescent="0.25">
      <c r="A31">
        <f>_xlfn.RANK.AVG('Figure 5 Data'!C38,'Figure 5 Data'!$C$10:$C$41,1)</f>
        <v>11</v>
      </c>
      <c r="B31" s="13" t="s">
        <v>49</v>
      </c>
      <c r="C31">
        <v>4</v>
      </c>
      <c r="D31" t="str">
        <f t="shared" si="0"/>
        <v>North Lanarkshire</v>
      </c>
      <c r="E31" s="55">
        <f>VLOOKUP($D31,'Figure 5 Data'!$A$10:$F$41,3,FALSE)</f>
        <v>56.55977</v>
      </c>
      <c r="F31" s="55">
        <f>VLOOKUP($D31,'Figure 5 Data'!$A$10:$F$41,4,FALSE)</f>
        <v>54.145829999999997</v>
      </c>
      <c r="G31" s="55">
        <f>'Figure 5 Data'!$C$9</f>
        <v>60.926209999999998</v>
      </c>
      <c r="H31" s="55">
        <f t="shared" si="1"/>
        <v>2.4139400000000037</v>
      </c>
    </row>
    <row r="32" spans="1:8" x14ac:dyDescent="0.25">
      <c r="A32">
        <f>_xlfn.RANK.AVG('Figure 5 Data'!C39,'Figure 5 Data'!$C$10:$C$41,1)</f>
        <v>20</v>
      </c>
      <c r="B32" s="13" t="s">
        <v>77</v>
      </c>
      <c r="C32">
        <v>3</v>
      </c>
      <c r="D32" t="str">
        <f t="shared" si="0"/>
        <v>Dundee City</v>
      </c>
      <c r="E32" s="55">
        <f>VLOOKUP($D32,'Figure 5 Data'!$A$10:$F$41,3,FALSE)</f>
        <v>56.143569999999997</v>
      </c>
      <c r="F32" s="55">
        <f>VLOOKUP($D32,'Figure 5 Data'!$A$10:$F$41,4,FALSE)</f>
        <v>53.811920000000001</v>
      </c>
      <c r="G32" s="55">
        <f>'Figure 5 Data'!$C$9</f>
        <v>60.926209999999998</v>
      </c>
      <c r="H32" s="55">
        <f t="shared" si="1"/>
        <v>2.3316499999999962</v>
      </c>
    </row>
    <row r="33" spans="1:8" x14ac:dyDescent="0.25">
      <c r="A33">
        <f>_xlfn.RANK.AVG('Figure 5 Data'!C40,'Figure 5 Data'!$C$10:$C$41,1)</f>
        <v>8</v>
      </c>
      <c r="B33" s="13" t="s">
        <v>31</v>
      </c>
      <c r="C33">
        <v>2</v>
      </c>
      <c r="D33" t="str">
        <f t="shared" si="0"/>
        <v>Glasgow City</v>
      </c>
      <c r="E33" s="55">
        <f>VLOOKUP($D33,'Figure 5 Data'!$A$10:$F$41,3,FALSE)</f>
        <v>56.009700000000002</v>
      </c>
      <c r="F33" s="55">
        <f>VLOOKUP($D33,'Figure 5 Data'!$A$10:$F$41,4,FALSE)</f>
        <v>54.189799999999998</v>
      </c>
      <c r="G33" s="55">
        <f>'Figure 5 Data'!$C$9</f>
        <v>60.926209999999998</v>
      </c>
      <c r="H33" s="55">
        <f t="shared" si="1"/>
        <v>1.8199000000000041</v>
      </c>
    </row>
    <row r="34" spans="1:8" x14ac:dyDescent="0.25">
      <c r="A34">
        <f>_xlfn.RANK.AVG('Figure 5 Data'!C41,'Figure 5 Data'!$C$10:$C$41,1)</f>
        <v>14</v>
      </c>
      <c r="B34" s="15" t="s">
        <v>47</v>
      </c>
      <c r="C34">
        <v>1</v>
      </c>
      <c r="D34" t="str">
        <f t="shared" si="0"/>
        <v>Inverclyde</v>
      </c>
      <c r="E34" s="55">
        <f>VLOOKUP($D34,'Figure 5 Data'!$A$10:$F$41,3,FALSE)</f>
        <v>54.361750000000001</v>
      </c>
      <c r="F34" s="55">
        <f>VLOOKUP($D34,'Figure 5 Data'!$A$10:$F$41,4,FALSE)</f>
        <v>51.609610000000004</v>
      </c>
      <c r="G34" s="55">
        <f>'Figure 5 Data'!$C$9</f>
        <v>60.926209999999998</v>
      </c>
      <c r="H34" s="55">
        <f t="shared" si="1"/>
        <v>2.7521399999999971</v>
      </c>
    </row>
    <row r="36" spans="1:8" x14ac:dyDescent="0.25">
      <c r="B36" s="118" t="s">
        <v>180</v>
      </c>
      <c r="D36" s="1" t="s">
        <v>163</v>
      </c>
      <c r="E36" s="1" t="s">
        <v>173</v>
      </c>
      <c r="F36" s="1" t="s">
        <v>164</v>
      </c>
      <c r="G36" s="1" t="s">
        <v>25</v>
      </c>
      <c r="H36" s="1" t="s">
        <v>182</v>
      </c>
    </row>
    <row r="37" spans="1:8" x14ac:dyDescent="0.25">
      <c r="A37">
        <f>_xlfn.RANK.AVG('Figure 5 Data'!K10,'Figure 5 Data'!$K$10:$K$41,1)</f>
        <v>11</v>
      </c>
      <c r="B37" s="13" t="s">
        <v>53</v>
      </c>
      <c r="C37">
        <v>32</v>
      </c>
      <c r="D37" t="str">
        <f t="shared" ref="D37:D68" si="2">VLOOKUP(C37,A$37:B$68,2,FALSE)</f>
        <v>Orkney Islands</v>
      </c>
      <c r="E37" s="55">
        <f>VLOOKUP($D37,'Figure 5 Data'!$A$9:$M$41,11,FALSE)</f>
        <v>77.487520000000004</v>
      </c>
      <c r="F37" s="55">
        <f>VLOOKUP($D37,'Figure 5 Data'!$A$9:$M$41,12,FALSE)</f>
        <v>73.92841</v>
      </c>
      <c r="G37" s="55">
        <f>'Figure 5 Data'!$K$9</f>
        <v>61.785640000000001</v>
      </c>
      <c r="H37" s="55">
        <f>E37-F37</f>
        <v>3.559110000000004</v>
      </c>
    </row>
    <row r="38" spans="1:8" x14ac:dyDescent="0.25">
      <c r="A38">
        <f>_xlfn.RANK.AVG('Figure 5 Data'!K11,'Figure 5 Data'!$K$10:$K$41,1)</f>
        <v>27</v>
      </c>
      <c r="B38" s="13" t="s">
        <v>75</v>
      </c>
      <c r="C38">
        <v>31</v>
      </c>
      <c r="D38" t="str">
        <f t="shared" si="2"/>
        <v>Na h-Eileanan Siar</v>
      </c>
      <c r="E38" s="55">
        <f>VLOOKUP($D38,'Figure 5 Data'!$A$9:$M$41,11,FALSE)</f>
        <v>67.523139999999998</v>
      </c>
      <c r="F38" s="55">
        <f>VLOOKUP($D38,'Figure 5 Data'!$A$9:$M$41,12,FALSE)</f>
        <v>63.756529999999998</v>
      </c>
      <c r="G38" s="55">
        <f>'Figure 5 Data'!$K$9</f>
        <v>61.785640000000001</v>
      </c>
      <c r="H38" s="55">
        <f t="shared" ref="H38:H68" si="3">E38-F38</f>
        <v>3.76661</v>
      </c>
    </row>
    <row r="39" spans="1:8" x14ac:dyDescent="0.25">
      <c r="A39">
        <f>_xlfn.RANK.AVG('Figure 5 Data'!K12,'Figure 5 Data'!$K$10:$K$41,1)</f>
        <v>16</v>
      </c>
      <c r="B39" s="13" t="s">
        <v>69</v>
      </c>
      <c r="C39">
        <v>30</v>
      </c>
      <c r="D39" t="str">
        <f t="shared" si="2"/>
        <v>East Renfrewshire</v>
      </c>
      <c r="E39" s="55">
        <f>VLOOKUP($D39,'Figure 5 Data'!$A$9:$M$41,11,FALSE)</f>
        <v>67.025549999999996</v>
      </c>
      <c r="F39" s="55">
        <f>VLOOKUP($D39,'Figure 5 Data'!$A$9:$M$41,12,FALSE)</f>
        <v>64.349810000000005</v>
      </c>
      <c r="G39" s="55">
        <f>'Figure 5 Data'!$K$9</f>
        <v>61.785640000000001</v>
      </c>
      <c r="H39" s="55">
        <f t="shared" si="3"/>
        <v>2.6757399999999905</v>
      </c>
    </row>
    <row r="40" spans="1:8" x14ac:dyDescent="0.25">
      <c r="A40">
        <f>_xlfn.RANK.AVG('Figure 5 Data'!K13,'Figure 5 Data'!$K$10:$K$41,1)</f>
        <v>22</v>
      </c>
      <c r="B40" s="13" t="s">
        <v>63</v>
      </c>
      <c r="C40">
        <v>29</v>
      </c>
      <c r="D40" t="str">
        <f t="shared" si="2"/>
        <v>City of Edinburgh</v>
      </c>
      <c r="E40" s="55">
        <f>VLOOKUP($D40,'Figure 5 Data'!$A$9:$M$41,11,FALSE)</f>
        <v>66.481629999999996</v>
      </c>
      <c r="F40" s="55">
        <f>VLOOKUP($D40,'Figure 5 Data'!$A$9:$M$41,12,FALSE)</f>
        <v>64.423270000000002</v>
      </c>
      <c r="G40" s="55">
        <f>'Figure 5 Data'!$K$9</f>
        <v>61.785640000000001</v>
      </c>
      <c r="H40" s="55">
        <f t="shared" si="3"/>
        <v>2.0583599999999933</v>
      </c>
    </row>
    <row r="41" spans="1:8" x14ac:dyDescent="0.25">
      <c r="A41">
        <f>_xlfn.RANK.AVG('Figure 5 Data'!K14,'Figure 5 Data'!$K$10:$K$41,1)</f>
        <v>29</v>
      </c>
      <c r="B41" s="13" t="s">
        <v>73</v>
      </c>
      <c r="C41">
        <v>28</v>
      </c>
      <c r="D41" t="str">
        <f t="shared" si="2"/>
        <v>East Dunbartonshire</v>
      </c>
      <c r="E41" s="55">
        <f>VLOOKUP($D41,'Figure 5 Data'!$A$9:$M$41,11,FALSE)</f>
        <v>66.380979999999994</v>
      </c>
      <c r="F41" s="55">
        <f>VLOOKUP($D41,'Figure 5 Data'!$A$9:$M$41,12,FALSE)</f>
        <v>64.296390000000002</v>
      </c>
      <c r="G41" s="55">
        <f>'Figure 5 Data'!$K$9</f>
        <v>61.785640000000001</v>
      </c>
      <c r="H41" s="55">
        <f t="shared" si="3"/>
        <v>2.0845899999999915</v>
      </c>
    </row>
    <row r="42" spans="1:8" x14ac:dyDescent="0.25">
      <c r="A42">
        <f>_xlfn.RANK.AVG('Figure 5 Data'!K15,'Figure 5 Data'!$K$10:$K$41,1)</f>
        <v>18</v>
      </c>
      <c r="B42" s="13" t="s">
        <v>43</v>
      </c>
      <c r="C42">
        <v>27</v>
      </c>
      <c r="D42" t="str">
        <f t="shared" si="2"/>
        <v>Aberdeenshire</v>
      </c>
      <c r="E42" s="55">
        <f>VLOOKUP($D42,'Figure 5 Data'!$A$9:$M$41,11,FALSE)</f>
        <v>65.86412</v>
      </c>
      <c r="F42" s="55">
        <f>VLOOKUP($D42,'Figure 5 Data'!$A$9:$M$41,12,FALSE)</f>
        <v>63.566339999999997</v>
      </c>
      <c r="G42" s="55">
        <f>'Figure 5 Data'!$K$9</f>
        <v>61.785640000000001</v>
      </c>
      <c r="H42" s="55">
        <f t="shared" si="3"/>
        <v>2.297780000000003</v>
      </c>
    </row>
    <row r="43" spans="1:8" x14ac:dyDescent="0.25">
      <c r="A43">
        <f>_xlfn.RANK.AVG('Figure 5 Data'!K16,'Figure 5 Data'!$K$10:$K$41,1)</f>
        <v>12</v>
      </c>
      <c r="B43" s="13" t="s">
        <v>55</v>
      </c>
      <c r="C43">
        <v>26</v>
      </c>
      <c r="D43" t="str">
        <f t="shared" si="2"/>
        <v>Highland</v>
      </c>
      <c r="E43" s="55">
        <f>VLOOKUP($D43,'Figure 5 Data'!$A$9:$M$41,11,FALSE)</f>
        <v>65.319180000000003</v>
      </c>
      <c r="F43" s="55">
        <f>VLOOKUP($D43,'Figure 5 Data'!$A$9:$M$41,12,FALSE)</f>
        <v>62.39967</v>
      </c>
      <c r="G43" s="55">
        <f>'Figure 5 Data'!$K$9</f>
        <v>61.785640000000001</v>
      </c>
      <c r="H43" s="55">
        <f t="shared" si="3"/>
        <v>2.9195100000000025</v>
      </c>
    </row>
    <row r="44" spans="1:8" x14ac:dyDescent="0.25">
      <c r="A44">
        <f>_xlfn.RANK.AVG('Figure 5 Data'!K17,'Figure 5 Data'!$K$10:$K$41,1)</f>
        <v>4</v>
      </c>
      <c r="B44" s="13" t="s">
        <v>33</v>
      </c>
      <c r="C44">
        <v>25</v>
      </c>
      <c r="D44" t="str">
        <f t="shared" si="2"/>
        <v>East Lothian</v>
      </c>
      <c r="E44" s="55">
        <f>VLOOKUP($D44,'Figure 5 Data'!$A$9:$M$41,11,FALSE)</f>
        <v>65.305120000000002</v>
      </c>
      <c r="F44" s="55">
        <f>VLOOKUP($D44,'Figure 5 Data'!$A$9:$M$41,12,FALSE)</f>
        <v>62.997920000000001</v>
      </c>
      <c r="G44" s="55">
        <f>'Figure 5 Data'!$K$9</f>
        <v>61.785640000000001</v>
      </c>
      <c r="H44" s="55">
        <f t="shared" si="3"/>
        <v>2.3072000000000017</v>
      </c>
    </row>
    <row r="45" spans="1:8" x14ac:dyDescent="0.25">
      <c r="A45">
        <f>_xlfn.RANK.AVG('Figure 5 Data'!K18,'Figure 5 Data'!$K$10:$K$41,1)</f>
        <v>7</v>
      </c>
      <c r="B45" s="13" t="s">
        <v>37</v>
      </c>
      <c r="C45">
        <v>24</v>
      </c>
      <c r="D45" t="str">
        <f t="shared" si="2"/>
        <v>Scottish Borders</v>
      </c>
      <c r="E45" s="55">
        <f>VLOOKUP($D45,'Figure 5 Data'!$A$9:$M$41,11,FALSE)</f>
        <v>65.302629999999994</v>
      </c>
      <c r="F45" s="55">
        <f>VLOOKUP($D45,'Figure 5 Data'!$A$9:$M$41,12,FALSE)</f>
        <v>62.792650000000002</v>
      </c>
      <c r="G45" s="55">
        <f>'Figure 5 Data'!$K$9</f>
        <v>61.785640000000001</v>
      </c>
      <c r="H45" s="55">
        <f t="shared" si="3"/>
        <v>2.5099799999999917</v>
      </c>
    </row>
    <row r="46" spans="1:8" x14ac:dyDescent="0.25">
      <c r="A46">
        <f>_xlfn.RANK.AVG('Figure 5 Data'!K19,'Figure 5 Data'!$K$10:$K$41,1)</f>
        <v>28</v>
      </c>
      <c r="B46" s="13" t="s">
        <v>87</v>
      </c>
      <c r="C46">
        <v>23</v>
      </c>
      <c r="D46" t="str">
        <f t="shared" si="2"/>
        <v>Stirling</v>
      </c>
      <c r="E46" s="55">
        <f>VLOOKUP($D46,'Figure 5 Data'!$A$9:$M$41,11,FALSE)</f>
        <v>64.710899999999995</v>
      </c>
      <c r="F46" s="55">
        <f>VLOOKUP($D46,'Figure 5 Data'!$A$9:$M$41,12,FALSE)</f>
        <v>62.21575</v>
      </c>
      <c r="G46" s="55">
        <f>'Figure 5 Data'!$K$9</f>
        <v>61.785640000000001</v>
      </c>
      <c r="H46" s="55">
        <f t="shared" si="3"/>
        <v>2.4951499999999953</v>
      </c>
    </row>
    <row r="47" spans="1:8" x14ac:dyDescent="0.25">
      <c r="A47">
        <f>_xlfn.RANK.AVG('Figure 5 Data'!K20,'Figure 5 Data'!$K$10:$K$41,1)</f>
        <v>25</v>
      </c>
      <c r="B47" s="13" t="s">
        <v>79</v>
      </c>
      <c r="C47">
        <v>22</v>
      </c>
      <c r="D47" t="str">
        <f t="shared" si="2"/>
        <v>Argyll and Bute</v>
      </c>
      <c r="E47" s="55">
        <f>VLOOKUP($D47,'Figure 5 Data'!$A$9:$M$41,11,FALSE)</f>
        <v>64.631209999999996</v>
      </c>
      <c r="F47" s="55">
        <f>VLOOKUP($D47,'Figure 5 Data'!$A$9:$M$41,12,FALSE)</f>
        <v>62.33417</v>
      </c>
      <c r="G47" s="55">
        <f>'Figure 5 Data'!$K$9</f>
        <v>61.785640000000001</v>
      </c>
      <c r="H47" s="55">
        <f t="shared" si="3"/>
        <v>2.2970399999999955</v>
      </c>
    </row>
    <row r="48" spans="1:8" x14ac:dyDescent="0.25">
      <c r="A48">
        <f>_xlfn.RANK.AVG('Figure 5 Data'!K21,'Figure 5 Data'!$K$10:$K$41,1)</f>
        <v>30</v>
      </c>
      <c r="B48" s="20" t="s">
        <v>89</v>
      </c>
      <c r="C48">
        <v>21</v>
      </c>
      <c r="D48" t="str">
        <f t="shared" si="2"/>
        <v>Midlothian</v>
      </c>
      <c r="E48" s="55">
        <f>VLOOKUP($D48,'Figure 5 Data'!$A$9:$M$41,11,FALSE)</f>
        <v>63.67409</v>
      </c>
      <c r="F48" s="55">
        <f>VLOOKUP($D48,'Figure 5 Data'!$A$9:$M$41,12,FALSE)</f>
        <v>60.927790000000002</v>
      </c>
      <c r="G48" s="55">
        <f>'Figure 5 Data'!$K$9</f>
        <v>61.785640000000001</v>
      </c>
      <c r="H48" s="55">
        <f t="shared" si="3"/>
        <v>2.746299999999998</v>
      </c>
    </row>
    <row r="49" spans="1:8" x14ac:dyDescent="0.25">
      <c r="A49">
        <f>_xlfn.RANK.AVG('Figure 5 Data'!K22,'Figure 5 Data'!$K$10:$K$41,1)</f>
        <v>9</v>
      </c>
      <c r="B49" s="13" t="s">
        <v>41</v>
      </c>
      <c r="C49">
        <v>20</v>
      </c>
      <c r="D49" t="str">
        <f t="shared" si="2"/>
        <v>South Ayrshire</v>
      </c>
      <c r="E49" s="55">
        <f>VLOOKUP($D49,'Figure 5 Data'!$A$9:$M$41,11,FALSE)</f>
        <v>63.655810000000002</v>
      </c>
      <c r="F49" s="55">
        <f>VLOOKUP($D49,'Figure 5 Data'!$A$9:$M$41,12,FALSE)</f>
        <v>61.182569999999998</v>
      </c>
      <c r="G49" s="55">
        <f>'Figure 5 Data'!$K$9</f>
        <v>61.785640000000001</v>
      </c>
      <c r="H49" s="55">
        <f t="shared" si="3"/>
        <v>2.4732400000000041</v>
      </c>
    </row>
    <row r="50" spans="1:8" x14ac:dyDescent="0.25">
      <c r="A50">
        <f>_xlfn.RANK.AVG('Figure 5 Data'!K23,'Figure 5 Data'!$K$10:$K$41,1)</f>
        <v>6</v>
      </c>
      <c r="B50" s="13" t="s">
        <v>51</v>
      </c>
      <c r="C50">
        <v>19</v>
      </c>
      <c r="D50" t="str">
        <f t="shared" si="2"/>
        <v>South Lanarkshire</v>
      </c>
      <c r="E50" s="55">
        <f>VLOOKUP($D50,'Figure 5 Data'!$A$9:$M$41,11,FALSE)</f>
        <v>62.66236</v>
      </c>
      <c r="F50" s="55">
        <f>VLOOKUP($D50,'Figure 5 Data'!$A$9:$M$41,12,FALSE)</f>
        <v>60.241819999999997</v>
      </c>
      <c r="G50" s="55">
        <f>'Figure 5 Data'!$K$9</f>
        <v>61.785640000000001</v>
      </c>
      <c r="H50" s="55">
        <f t="shared" si="3"/>
        <v>2.4205400000000026</v>
      </c>
    </row>
    <row r="51" spans="1:8" x14ac:dyDescent="0.25">
      <c r="A51">
        <f>_xlfn.RANK.AVG('Figure 5 Data'!K24,'Figure 5 Data'!$K$10:$K$41,1)</f>
        <v>3</v>
      </c>
      <c r="B51" s="13" t="s">
        <v>27</v>
      </c>
      <c r="C51">
        <v>18</v>
      </c>
      <c r="D51" t="str">
        <f t="shared" si="2"/>
        <v>Clackmannanshire</v>
      </c>
      <c r="E51" s="55">
        <f>VLOOKUP($D51,'Figure 5 Data'!$A$9:$M$41,11,FALSE)</f>
        <v>62.659039999999997</v>
      </c>
      <c r="F51" s="55">
        <f>VLOOKUP($D51,'Figure 5 Data'!$A$9:$M$41,12,FALSE)</f>
        <v>59.409570000000002</v>
      </c>
      <c r="G51" s="55">
        <f>'Figure 5 Data'!$K$9</f>
        <v>61.785640000000001</v>
      </c>
      <c r="H51" s="55">
        <f t="shared" si="3"/>
        <v>3.2494699999999952</v>
      </c>
    </row>
    <row r="52" spans="1:8" x14ac:dyDescent="0.25">
      <c r="A52">
        <f>_xlfn.RANK.AVG('Figure 5 Data'!K25,'Figure 5 Data'!$K$10:$K$41,1)</f>
        <v>26</v>
      </c>
      <c r="B52" s="13" t="s">
        <v>65</v>
      </c>
      <c r="C52">
        <v>17</v>
      </c>
      <c r="D52" t="str">
        <f t="shared" si="2"/>
        <v>Moray</v>
      </c>
      <c r="E52" s="55">
        <f>VLOOKUP($D52,'Figure 5 Data'!$A$9:$M$41,11,FALSE)</f>
        <v>62.562399999999997</v>
      </c>
      <c r="F52" s="55">
        <f>VLOOKUP($D52,'Figure 5 Data'!$A$9:$M$41,12,FALSE)</f>
        <v>59.979869999999998</v>
      </c>
      <c r="G52" s="55">
        <f>'Figure 5 Data'!$K$9</f>
        <v>61.785640000000001</v>
      </c>
      <c r="H52" s="55">
        <f t="shared" si="3"/>
        <v>2.5825299999999984</v>
      </c>
    </row>
    <row r="53" spans="1:8" x14ac:dyDescent="0.25">
      <c r="A53">
        <f>_xlfn.RANK.AVG('Figure 5 Data'!K26,'Figure 5 Data'!$K$10:$K$41,1)</f>
        <v>8</v>
      </c>
      <c r="B53" s="13" t="s">
        <v>29</v>
      </c>
      <c r="C53">
        <v>16</v>
      </c>
      <c r="D53" t="str">
        <f t="shared" si="2"/>
        <v>Angus</v>
      </c>
      <c r="E53" s="55">
        <f>VLOOKUP($D53,'Figure 5 Data'!$A$9:$M$41,11,FALSE)</f>
        <v>62.556289999999997</v>
      </c>
      <c r="F53" s="55">
        <f>VLOOKUP($D53,'Figure 5 Data'!$A$9:$M$41,12,FALSE)</f>
        <v>60.165210000000002</v>
      </c>
      <c r="G53" s="55">
        <f>'Figure 5 Data'!$K$9</f>
        <v>61.785640000000001</v>
      </c>
      <c r="H53" s="55">
        <f t="shared" si="3"/>
        <v>2.3910799999999952</v>
      </c>
    </row>
    <row r="54" spans="1:8" x14ac:dyDescent="0.25">
      <c r="A54">
        <f>_xlfn.RANK.AVG('Figure 5 Data'!K27,'Figure 5 Data'!$K$10:$K$41,1)</f>
        <v>21</v>
      </c>
      <c r="B54" s="13" t="s">
        <v>59</v>
      </c>
      <c r="C54">
        <v>15</v>
      </c>
      <c r="D54" t="str">
        <f t="shared" si="2"/>
        <v>Shetland Islands</v>
      </c>
      <c r="E54" s="55">
        <f>VLOOKUP($D54,'Figure 5 Data'!$A$9:$M$41,11,FALSE)</f>
        <v>62.499760000000002</v>
      </c>
      <c r="F54" s="55">
        <f>VLOOKUP($D54,'Figure 5 Data'!$A$9:$M$41,12,FALSE)</f>
        <v>55.593710000000002</v>
      </c>
      <c r="G54" s="55">
        <f>'Figure 5 Data'!$K$9</f>
        <v>61.785640000000001</v>
      </c>
      <c r="H54" s="55">
        <f t="shared" si="3"/>
        <v>6.9060500000000005</v>
      </c>
    </row>
    <row r="55" spans="1:8" x14ac:dyDescent="0.25">
      <c r="A55">
        <f>_xlfn.RANK.AVG('Figure 5 Data'!K28,'Figure 5 Data'!$K$10:$K$41,1)</f>
        <v>17</v>
      </c>
      <c r="B55" s="13" t="s">
        <v>57</v>
      </c>
      <c r="C55">
        <v>14</v>
      </c>
      <c r="D55" t="str">
        <f t="shared" si="2"/>
        <v>Perth and Kinross</v>
      </c>
      <c r="E55" s="55">
        <f>VLOOKUP($D55,'Figure 5 Data'!$A$9:$M$41,11,FALSE)</f>
        <v>62.315159999999999</v>
      </c>
      <c r="F55" s="55">
        <f>VLOOKUP($D55,'Figure 5 Data'!$A$9:$M$41,12,FALSE)</f>
        <v>59.895000000000003</v>
      </c>
      <c r="G55" s="55">
        <f>'Figure 5 Data'!$K$9</f>
        <v>61.785640000000001</v>
      </c>
      <c r="H55" s="55">
        <f t="shared" si="3"/>
        <v>2.4201599999999956</v>
      </c>
    </row>
    <row r="56" spans="1:8" x14ac:dyDescent="0.25">
      <c r="A56">
        <f>_xlfn.RANK.AVG('Figure 5 Data'!K29,'Figure 5 Data'!$K$10:$K$41,1)</f>
        <v>31</v>
      </c>
      <c r="B56" s="13" t="s">
        <v>85</v>
      </c>
      <c r="C56">
        <v>13</v>
      </c>
      <c r="D56" t="str">
        <f t="shared" si="2"/>
        <v>Renfrewshire</v>
      </c>
      <c r="E56" s="55">
        <f>VLOOKUP($D56,'Figure 5 Data'!$A$9:$M$41,11,FALSE)</f>
        <v>61.585129999999999</v>
      </c>
      <c r="F56" s="55">
        <f>VLOOKUP($D56,'Figure 5 Data'!$A$9:$M$41,12,FALSE)</f>
        <v>59.161389999999997</v>
      </c>
      <c r="G56" s="55">
        <f>'Figure 5 Data'!$K$9</f>
        <v>61.785640000000001</v>
      </c>
      <c r="H56" s="55">
        <f t="shared" si="3"/>
        <v>2.4237400000000022</v>
      </c>
    </row>
    <row r="57" spans="1:8" x14ac:dyDescent="0.25">
      <c r="A57">
        <f>_xlfn.RANK.AVG('Figure 5 Data'!K30,'Figure 5 Data'!$K$10:$K$41,1)</f>
        <v>1</v>
      </c>
      <c r="B57" s="13" t="s">
        <v>39</v>
      </c>
      <c r="C57">
        <v>12</v>
      </c>
      <c r="D57" t="str">
        <f t="shared" si="2"/>
        <v>Dumfries and Galloway</v>
      </c>
      <c r="E57" s="55">
        <f>VLOOKUP($D57,'Figure 5 Data'!$A$9:$M$41,11,FALSE)</f>
        <v>61.409500000000001</v>
      </c>
      <c r="F57" s="55">
        <f>VLOOKUP($D57,'Figure 5 Data'!$A$9:$M$41,12,FALSE)</f>
        <v>59.023000000000003</v>
      </c>
      <c r="G57" s="55">
        <f>'Figure 5 Data'!$K$9</f>
        <v>61.785640000000001</v>
      </c>
      <c r="H57" s="55">
        <f t="shared" si="3"/>
        <v>2.3864999999999981</v>
      </c>
    </row>
    <row r="58" spans="1:8" x14ac:dyDescent="0.25">
      <c r="A58">
        <f>_xlfn.RANK.AVG('Figure 5 Data'!K31,'Figure 5 Data'!$K$10:$K$41,1)</f>
        <v>2</v>
      </c>
      <c r="B58" s="13" t="s">
        <v>35</v>
      </c>
      <c r="C58">
        <v>11</v>
      </c>
      <c r="D58" t="str">
        <f t="shared" si="2"/>
        <v>Aberdeen City</v>
      </c>
      <c r="E58" s="55">
        <f>VLOOKUP($D58,'Figure 5 Data'!$A$9:$M$41,11,FALSE)</f>
        <v>61.250889999999998</v>
      </c>
      <c r="F58" s="55">
        <f>VLOOKUP($D58,'Figure 5 Data'!$A$9:$M$41,12,FALSE)</f>
        <v>58.343730000000001</v>
      </c>
      <c r="G58" s="55">
        <f>'Figure 5 Data'!$K$9</f>
        <v>61.785640000000001</v>
      </c>
      <c r="H58" s="55">
        <f t="shared" si="3"/>
        <v>2.9071599999999975</v>
      </c>
    </row>
    <row r="59" spans="1:8" x14ac:dyDescent="0.25">
      <c r="A59">
        <f>_xlfn.RANK.AVG('Figure 5 Data'!K32,'Figure 5 Data'!$K$10:$K$41,1)</f>
        <v>32</v>
      </c>
      <c r="B59" s="13" t="s">
        <v>71</v>
      </c>
      <c r="C59">
        <v>10</v>
      </c>
      <c r="D59" t="str">
        <f t="shared" si="2"/>
        <v>West Lothian</v>
      </c>
      <c r="E59" s="55">
        <f>VLOOKUP($D59,'Figure 5 Data'!$A$9:$M$41,11,FALSE)</f>
        <v>60.975050000000003</v>
      </c>
      <c r="F59" s="55">
        <f>VLOOKUP($D59,'Figure 5 Data'!$A$9:$M$41,12,FALSE)</f>
        <v>58.494509999999998</v>
      </c>
      <c r="G59" s="55">
        <f>'Figure 5 Data'!$K$9</f>
        <v>61.785640000000001</v>
      </c>
      <c r="H59" s="55">
        <f t="shared" si="3"/>
        <v>2.4805400000000049</v>
      </c>
    </row>
    <row r="60" spans="1:8" x14ac:dyDescent="0.25">
      <c r="A60">
        <f>_xlfn.RANK.AVG('Figure 5 Data'!K33,'Figure 5 Data'!$K$10:$K$41,1)</f>
        <v>14</v>
      </c>
      <c r="B60" s="13" t="s">
        <v>83</v>
      </c>
      <c r="C60">
        <v>9</v>
      </c>
      <c r="D60" t="str">
        <f t="shared" si="2"/>
        <v>Falkirk</v>
      </c>
      <c r="E60" s="55">
        <f>VLOOKUP($D60,'Figure 5 Data'!$A$9:$M$41,11,FALSE)</f>
        <v>59.492809999999999</v>
      </c>
      <c r="F60" s="55">
        <f>VLOOKUP($D60,'Figure 5 Data'!$A$9:$M$41,12,FALSE)</f>
        <v>56.948</v>
      </c>
      <c r="G60" s="55">
        <f>'Figure 5 Data'!$K$9</f>
        <v>61.785640000000001</v>
      </c>
      <c r="H60" s="55">
        <f t="shared" si="3"/>
        <v>2.5448099999999982</v>
      </c>
    </row>
    <row r="61" spans="1:8" x14ac:dyDescent="0.25">
      <c r="A61">
        <f>_xlfn.RANK.AVG('Figure 5 Data'!K34,'Figure 5 Data'!$K$10:$K$41,1)</f>
        <v>13</v>
      </c>
      <c r="B61" s="13" t="s">
        <v>45</v>
      </c>
      <c r="C61">
        <v>8</v>
      </c>
      <c r="D61" t="str">
        <f t="shared" si="2"/>
        <v>Inverclyde</v>
      </c>
      <c r="E61" s="55">
        <f>VLOOKUP($D61,'Figure 5 Data'!$A$9:$M$41,11,FALSE)</f>
        <v>59.378639999999997</v>
      </c>
      <c r="F61" s="55">
        <f>VLOOKUP($D61,'Figure 5 Data'!$A$9:$M$41,12,FALSE)</f>
        <v>56.907940000000004</v>
      </c>
      <c r="G61" s="55">
        <f>'Figure 5 Data'!$K$9</f>
        <v>61.785640000000001</v>
      </c>
      <c r="H61" s="55">
        <f t="shared" si="3"/>
        <v>2.4706999999999937</v>
      </c>
    </row>
    <row r="62" spans="1:8" x14ac:dyDescent="0.25">
      <c r="A62">
        <f>_xlfn.RANK.AVG('Figure 5 Data'!K35,'Figure 5 Data'!$K$10:$K$41,1)</f>
        <v>24</v>
      </c>
      <c r="B62" s="13" t="s">
        <v>67</v>
      </c>
      <c r="C62">
        <v>7</v>
      </c>
      <c r="D62" t="str">
        <f t="shared" si="2"/>
        <v>East Ayrshire</v>
      </c>
      <c r="E62" s="55">
        <f>VLOOKUP($D62,'Figure 5 Data'!$A$9:$M$41,11,FALSE)</f>
        <v>59.12679</v>
      </c>
      <c r="F62" s="55">
        <f>VLOOKUP($D62,'Figure 5 Data'!$A$9:$M$41,12,FALSE)</f>
        <v>56.704030000000003</v>
      </c>
      <c r="G62" s="55">
        <f>'Figure 5 Data'!$K$9</f>
        <v>61.785640000000001</v>
      </c>
      <c r="H62" s="55">
        <f t="shared" si="3"/>
        <v>2.4227599999999967</v>
      </c>
    </row>
    <row r="63" spans="1:8" x14ac:dyDescent="0.25">
      <c r="A63">
        <f>_xlfn.RANK.AVG('Figure 5 Data'!K36,'Figure 5 Data'!$K$10:$K$41,1)</f>
        <v>15</v>
      </c>
      <c r="B63" s="13" t="s">
        <v>81</v>
      </c>
      <c r="C63">
        <v>6</v>
      </c>
      <c r="D63" t="str">
        <f t="shared" si="2"/>
        <v>Fife</v>
      </c>
      <c r="E63" s="55">
        <f>VLOOKUP($D63,'Figure 5 Data'!$A$9:$M$41,11,FALSE)</f>
        <v>58.976260000000003</v>
      </c>
      <c r="F63" s="55">
        <f>VLOOKUP($D63,'Figure 5 Data'!$A$9:$M$41,12,FALSE)</f>
        <v>56.404559999999996</v>
      </c>
      <c r="G63" s="55">
        <f>'Figure 5 Data'!$K$9</f>
        <v>61.785640000000001</v>
      </c>
      <c r="H63" s="55">
        <f t="shared" si="3"/>
        <v>2.571700000000007</v>
      </c>
    </row>
    <row r="64" spans="1:8" x14ac:dyDescent="0.25">
      <c r="A64">
        <f>_xlfn.RANK.AVG('Figure 5 Data'!K37,'Figure 5 Data'!$K$10:$K$41,1)</f>
        <v>20</v>
      </c>
      <c r="B64" s="13" t="s">
        <v>61</v>
      </c>
      <c r="C64">
        <v>5</v>
      </c>
      <c r="D64" t="str">
        <f t="shared" si="2"/>
        <v>West Dunbartonshire</v>
      </c>
      <c r="E64" s="55">
        <f>VLOOKUP($D64,'Figure 5 Data'!$A$9:$M$41,11,FALSE)</f>
        <v>58.4651</v>
      </c>
      <c r="F64" s="55">
        <f>VLOOKUP($D64,'Figure 5 Data'!$A$9:$M$41,12,FALSE)</f>
        <v>55.862160000000003</v>
      </c>
      <c r="G64" s="55">
        <f>'Figure 5 Data'!$K$9</f>
        <v>61.785640000000001</v>
      </c>
      <c r="H64" s="55">
        <f t="shared" si="3"/>
        <v>2.6029399999999967</v>
      </c>
    </row>
    <row r="65" spans="1:8" x14ac:dyDescent="0.25">
      <c r="A65">
        <f>_xlfn.RANK.AVG('Figure 5 Data'!K38,'Figure 5 Data'!$K$10:$K$41,1)</f>
        <v>19</v>
      </c>
      <c r="B65" s="13" t="s">
        <v>49</v>
      </c>
      <c r="C65">
        <v>4</v>
      </c>
      <c r="D65" t="str">
        <f t="shared" si="2"/>
        <v>Dundee City</v>
      </c>
      <c r="E65" s="55">
        <f>VLOOKUP($D65,'Figure 5 Data'!$A$9:$M$41,11,FALSE)</f>
        <v>58.011650000000003</v>
      </c>
      <c r="F65" s="55">
        <f>VLOOKUP($D65,'Figure 5 Data'!$A$9:$M$41,12,FALSE)</f>
        <v>55.562040000000003</v>
      </c>
      <c r="G65" s="55">
        <f>'Figure 5 Data'!$K$9</f>
        <v>61.785640000000001</v>
      </c>
      <c r="H65" s="55">
        <f t="shared" si="3"/>
        <v>2.4496099999999998</v>
      </c>
    </row>
    <row r="66" spans="1:8" x14ac:dyDescent="0.25">
      <c r="A66">
        <f>_xlfn.RANK.AVG('Figure 5 Data'!K39,'Figure 5 Data'!$K$10:$K$41,1)</f>
        <v>23</v>
      </c>
      <c r="B66" s="13" t="s">
        <v>77</v>
      </c>
      <c r="C66">
        <v>3</v>
      </c>
      <c r="D66" t="str">
        <f t="shared" si="2"/>
        <v>Glasgow City</v>
      </c>
      <c r="E66" s="55">
        <f>VLOOKUP($D66,'Figure 5 Data'!$A$9:$M$41,11,FALSE)</f>
        <v>57.431550000000001</v>
      </c>
      <c r="F66" s="55">
        <f>VLOOKUP($D66,'Figure 5 Data'!$A$9:$M$41,12,FALSE)</f>
        <v>55.226660000000003</v>
      </c>
      <c r="G66" s="55">
        <f>'Figure 5 Data'!$K$9</f>
        <v>61.785640000000001</v>
      </c>
      <c r="H66" s="55">
        <f t="shared" si="3"/>
        <v>2.2048899999999989</v>
      </c>
    </row>
    <row r="67" spans="1:8" x14ac:dyDescent="0.25">
      <c r="A67">
        <f>_xlfn.RANK.AVG('Figure 5 Data'!K40,'Figure 5 Data'!$K$10:$K$41,1)</f>
        <v>5</v>
      </c>
      <c r="B67" s="13" t="s">
        <v>31</v>
      </c>
      <c r="C67">
        <v>2</v>
      </c>
      <c r="D67" t="str">
        <f t="shared" si="2"/>
        <v>North Lanarkshire</v>
      </c>
      <c r="E67" s="55">
        <f>VLOOKUP($D67,'Figure 5 Data'!$A$9:$M$41,11,FALSE)</f>
        <v>55.492789999999999</v>
      </c>
      <c r="F67" s="55">
        <f>VLOOKUP($D67,'Figure 5 Data'!$A$9:$M$41,12,FALSE)</f>
        <v>53.090800000000002</v>
      </c>
      <c r="G67" s="55">
        <f>'Figure 5 Data'!$K$9</f>
        <v>61.785640000000001</v>
      </c>
      <c r="H67" s="55">
        <f t="shared" si="3"/>
        <v>2.4019899999999978</v>
      </c>
    </row>
    <row r="68" spans="1:8" x14ac:dyDescent="0.25">
      <c r="A68">
        <f>_xlfn.RANK.AVG('Figure 5 Data'!K41,'Figure 5 Data'!$K$10:$K$41,1)</f>
        <v>10</v>
      </c>
      <c r="B68" s="15" t="s">
        <v>47</v>
      </c>
      <c r="C68">
        <v>1</v>
      </c>
      <c r="D68" t="str">
        <f t="shared" si="2"/>
        <v>North Ayrshire</v>
      </c>
      <c r="E68" s="55">
        <f>VLOOKUP($D68,'Figure 5 Data'!$A$9:$M$41,11,FALSE)</f>
        <v>54.036119999999997</v>
      </c>
      <c r="F68" s="55">
        <f>VLOOKUP($D68,'Figure 5 Data'!$A$9:$M$41,12,FALSE)</f>
        <v>51.499189999999999</v>
      </c>
      <c r="G68" s="55">
        <f>'Figure 5 Data'!$K$9</f>
        <v>61.785640000000001</v>
      </c>
      <c r="H68" s="55">
        <f t="shared" si="3"/>
        <v>2.5369299999999981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showGridLines="0" zoomScaleNormal="100" workbookViewId="0">
      <selection sqref="A1:G1"/>
    </sheetView>
  </sheetViews>
  <sheetFormatPr defaultRowHeight="15" x14ac:dyDescent="0.25"/>
  <cols>
    <col min="1" max="1" width="19.85546875" customWidth="1"/>
    <col min="2" max="2" width="14.42578125" customWidth="1"/>
    <col min="3" max="3" width="15.140625" customWidth="1"/>
    <col min="4" max="5" width="14.42578125" customWidth="1"/>
    <col min="6" max="6" width="3.85546875" customWidth="1"/>
    <col min="7" max="7" width="14.28515625" customWidth="1"/>
    <col min="8" max="8" width="15" customWidth="1"/>
    <col min="9" max="9" width="14.7109375" customWidth="1"/>
    <col min="10" max="10" width="4.85546875" customWidth="1"/>
    <col min="11" max="11" width="17.5703125" customWidth="1"/>
    <col min="12" max="12" width="14.5703125" customWidth="1"/>
    <col min="13" max="13" width="13.85546875" customWidth="1"/>
    <col min="14" max="14" width="3" customWidth="1"/>
    <col min="15" max="15" width="15.28515625" customWidth="1"/>
    <col min="16" max="16" width="14.7109375" customWidth="1"/>
    <col min="17" max="17" width="15" customWidth="1"/>
  </cols>
  <sheetData>
    <row r="1" spans="1:18" ht="18" customHeight="1" x14ac:dyDescent="0.25">
      <c r="A1" s="175" t="s">
        <v>177</v>
      </c>
      <c r="B1" s="175"/>
      <c r="C1" s="175"/>
      <c r="D1" s="175"/>
      <c r="E1" s="175"/>
      <c r="F1" s="175"/>
      <c r="G1" s="175"/>
      <c r="H1" s="41"/>
      <c r="I1" s="112" t="s">
        <v>175</v>
      </c>
      <c r="J1" s="41"/>
      <c r="K1" s="41"/>
      <c r="L1" s="41"/>
      <c r="M1" s="41"/>
      <c r="N1" s="41"/>
      <c r="O1" s="41"/>
      <c r="P1" s="41"/>
      <c r="Q1" s="41"/>
      <c r="R1" s="41"/>
    </row>
    <row r="2" spans="1:18" ht="18" customHeight="1" x14ac:dyDescent="0.25">
      <c r="A2" s="158" t="s">
        <v>205</v>
      </c>
      <c r="B2" s="158"/>
      <c r="C2" s="158"/>
      <c r="D2" s="158"/>
      <c r="E2" s="158"/>
      <c r="F2" s="158"/>
      <c r="G2" s="158"/>
      <c r="H2" s="41"/>
      <c r="I2" s="119"/>
      <c r="J2" s="41"/>
      <c r="K2" s="41"/>
      <c r="L2" s="41"/>
      <c r="M2" s="41"/>
      <c r="N2" s="41"/>
      <c r="O2" s="41"/>
      <c r="P2" s="41"/>
      <c r="Q2" s="41"/>
      <c r="R2" s="41"/>
    </row>
    <row r="3" spans="1:18" ht="15" customHeight="1" x14ac:dyDescent="0.25">
      <c r="A3" s="42"/>
      <c r="B3" s="42"/>
      <c r="C3" s="41"/>
      <c r="D3" s="41"/>
      <c r="E3" s="41"/>
      <c r="F3" s="41"/>
      <c r="G3" s="41"/>
      <c r="H3" s="41"/>
      <c r="I3" s="41"/>
      <c r="J3" s="41"/>
      <c r="K3" s="41"/>
      <c r="L3" s="41"/>
      <c r="M3" s="41"/>
      <c r="N3" s="41"/>
      <c r="O3" s="41"/>
      <c r="P3" s="41"/>
      <c r="Q3" s="41"/>
      <c r="R3" s="41"/>
    </row>
    <row r="4" spans="1:18" ht="12.95" customHeight="1" x14ac:dyDescent="0.25">
      <c r="A4" s="203" t="s">
        <v>21</v>
      </c>
      <c r="B4" s="206" t="s">
        <v>22</v>
      </c>
      <c r="C4" s="123" t="s">
        <v>1</v>
      </c>
      <c r="D4" s="123"/>
      <c r="E4" s="123"/>
      <c r="F4" s="123"/>
      <c r="G4" s="123"/>
      <c r="H4" s="123"/>
      <c r="I4" s="123"/>
      <c r="J4" s="123"/>
      <c r="K4" s="209" t="s">
        <v>3</v>
      </c>
      <c r="L4" s="209"/>
      <c r="M4" s="209"/>
      <c r="N4" s="209"/>
      <c r="O4" s="209"/>
      <c r="P4" s="209"/>
      <c r="Q4" s="210"/>
      <c r="R4" s="41"/>
    </row>
    <row r="5" spans="1:18" ht="12.95" customHeight="1" x14ac:dyDescent="0.25">
      <c r="A5" s="204"/>
      <c r="B5" s="207"/>
      <c r="C5" s="215" t="s">
        <v>206</v>
      </c>
      <c r="D5" s="213" t="s">
        <v>23</v>
      </c>
      <c r="E5" s="216" t="s">
        <v>24</v>
      </c>
      <c r="F5" s="26"/>
      <c r="G5" s="197" t="s">
        <v>92</v>
      </c>
      <c r="H5" s="199" t="s">
        <v>23</v>
      </c>
      <c r="I5" s="201" t="s">
        <v>24</v>
      </c>
      <c r="J5" s="57"/>
      <c r="K5" s="213" t="s">
        <v>91</v>
      </c>
      <c r="L5" s="213" t="s">
        <v>23</v>
      </c>
      <c r="M5" s="216" t="s">
        <v>24</v>
      </c>
      <c r="N5" s="26"/>
      <c r="O5" s="196" t="s">
        <v>92</v>
      </c>
      <c r="P5" s="211" t="s">
        <v>23</v>
      </c>
      <c r="Q5" s="212" t="s">
        <v>24</v>
      </c>
      <c r="R5" s="41"/>
    </row>
    <row r="6" spans="1:18" ht="12.95" customHeight="1" x14ac:dyDescent="0.25">
      <c r="A6" s="204"/>
      <c r="B6" s="207"/>
      <c r="C6" s="213"/>
      <c r="D6" s="213"/>
      <c r="E6" s="216"/>
      <c r="F6" s="26"/>
      <c r="G6" s="197"/>
      <c r="H6" s="199"/>
      <c r="I6" s="201"/>
      <c r="J6" s="58"/>
      <c r="K6" s="213"/>
      <c r="L6" s="213"/>
      <c r="M6" s="216"/>
      <c r="N6" s="26"/>
      <c r="O6" s="197"/>
      <c r="P6" s="199"/>
      <c r="Q6" s="201"/>
      <c r="R6" s="41"/>
    </row>
    <row r="7" spans="1:18" ht="12.95" customHeight="1" x14ac:dyDescent="0.25">
      <c r="A7" s="205"/>
      <c r="B7" s="208"/>
      <c r="C7" s="214"/>
      <c r="D7" s="214"/>
      <c r="E7" s="217"/>
      <c r="F7" s="27"/>
      <c r="G7" s="198"/>
      <c r="H7" s="200"/>
      <c r="I7" s="202"/>
      <c r="J7" s="59"/>
      <c r="K7" s="214"/>
      <c r="L7" s="214"/>
      <c r="M7" s="217"/>
      <c r="N7" s="27"/>
      <c r="O7" s="198"/>
      <c r="P7" s="200"/>
      <c r="Q7" s="202"/>
      <c r="R7" s="41"/>
    </row>
    <row r="8" spans="1:18" ht="12.95" customHeight="1" x14ac:dyDescent="0.25">
      <c r="A8" s="33"/>
      <c r="B8" s="32"/>
      <c r="C8" s="34"/>
      <c r="D8" s="34"/>
      <c r="E8" s="34"/>
      <c r="F8" s="34"/>
      <c r="G8" s="34"/>
      <c r="H8" s="34"/>
      <c r="I8" s="34"/>
      <c r="J8" s="34"/>
      <c r="K8" s="34"/>
      <c r="L8" s="34"/>
      <c r="M8" s="34"/>
      <c r="N8" s="34"/>
      <c r="O8" s="34"/>
      <c r="P8" s="34"/>
      <c r="Q8" s="35"/>
      <c r="R8" s="56"/>
    </row>
    <row r="9" spans="1:18" ht="12.95" customHeight="1" x14ac:dyDescent="0.25">
      <c r="A9" s="13" t="s">
        <v>25</v>
      </c>
      <c r="B9" s="17" t="s">
        <v>26</v>
      </c>
      <c r="C9" s="76">
        <v>60.926209999999998</v>
      </c>
      <c r="D9" s="77">
        <v>60.433750000000003</v>
      </c>
      <c r="E9" s="77">
        <v>61.418680000000002</v>
      </c>
      <c r="F9" s="84">
        <v>0.98492999999999853</v>
      </c>
      <c r="G9" s="77">
        <v>9.5887499999999992</v>
      </c>
      <c r="H9" s="77">
        <v>9.2652400000000004</v>
      </c>
      <c r="I9" s="77">
        <v>9.9122699999999995</v>
      </c>
      <c r="J9" s="86"/>
      <c r="K9" s="76">
        <v>61.785640000000001</v>
      </c>
      <c r="L9" s="77">
        <v>61.259610000000002</v>
      </c>
      <c r="M9" s="77">
        <v>62.311680000000003</v>
      </c>
      <c r="N9" s="84">
        <f>M9-L9</f>
        <v>1.0520700000000005</v>
      </c>
      <c r="O9" s="77">
        <v>10.77821</v>
      </c>
      <c r="P9" s="77">
        <v>10.43876</v>
      </c>
      <c r="Q9" s="78">
        <v>11.117660000000001</v>
      </c>
      <c r="R9" s="56"/>
    </row>
    <row r="10" spans="1:18" ht="12.95" customHeight="1" x14ac:dyDescent="0.25">
      <c r="A10" s="13" t="s">
        <v>53</v>
      </c>
      <c r="B10" s="18" t="s">
        <v>54</v>
      </c>
      <c r="C10" s="76">
        <v>58.291229999999999</v>
      </c>
      <c r="D10" s="77">
        <v>55.183959999999999</v>
      </c>
      <c r="E10" s="77">
        <v>61.398510000000002</v>
      </c>
      <c r="F10" s="84">
        <v>6.2145500000000027</v>
      </c>
      <c r="G10" s="77">
        <v>10.1295</v>
      </c>
      <c r="H10" s="77">
        <v>8.1918600000000001</v>
      </c>
      <c r="I10" s="77">
        <v>12.06714</v>
      </c>
      <c r="J10" s="87"/>
      <c r="K10" s="76">
        <v>61.250889999999998</v>
      </c>
      <c r="L10" s="77">
        <v>58.343730000000001</v>
      </c>
      <c r="M10" s="77">
        <v>64.158050000000003</v>
      </c>
      <c r="N10" s="84">
        <f>M10-L10</f>
        <v>5.8143200000000022</v>
      </c>
      <c r="O10" s="77">
        <v>10.67146</v>
      </c>
      <c r="P10" s="77">
        <v>8.8818999999999999</v>
      </c>
      <c r="Q10" s="79">
        <v>12.461029999999999</v>
      </c>
      <c r="R10" s="56"/>
    </row>
    <row r="11" spans="1:18" ht="12.95" customHeight="1" x14ac:dyDescent="0.25">
      <c r="A11" s="13" t="s">
        <v>75</v>
      </c>
      <c r="B11" s="18" t="s">
        <v>76</v>
      </c>
      <c r="C11" s="76">
        <v>67.012990000000002</v>
      </c>
      <c r="D11" s="77">
        <v>65.1083</v>
      </c>
      <c r="E11" s="77">
        <v>68.917680000000004</v>
      </c>
      <c r="F11" s="84">
        <v>3.8093800000000044</v>
      </c>
      <c r="G11" s="77">
        <v>10.883929999999999</v>
      </c>
      <c r="H11" s="77">
        <v>9.4865100000000009</v>
      </c>
      <c r="I11" s="77">
        <v>12.28134</v>
      </c>
      <c r="J11" s="87"/>
      <c r="K11" s="76">
        <v>65.86412</v>
      </c>
      <c r="L11" s="77">
        <v>63.566339999999997</v>
      </c>
      <c r="M11" s="77">
        <v>68.161900000000003</v>
      </c>
      <c r="N11" s="84">
        <f t="shared" ref="N11:N41" si="0">M11-L11</f>
        <v>4.5955600000000061</v>
      </c>
      <c r="O11" s="77">
        <v>11.704269999999999</v>
      </c>
      <c r="P11" s="77">
        <v>10.125170000000001</v>
      </c>
      <c r="Q11" s="79">
        <v>13.283379999999999</v>
      </c>
      <c r="R11" s="56"/>
    </row>
    <row r="12" spans="1:18" ht="12.95" customHeight="1" x14ac:dyDescent="0.25">
      <c r="A12" s="13" t="s">
        <v>69</v>
      </c>
      <c r="B12" s="18" t="s">
        <v>70</v>
      </c>
      <c r="C12" s="76">
        <v>62.206789999999998</v>
      </c>
      <c r="D12" s="77">
        <v>60.02787</v>
      </c>
      <c r="E12" s="77">
        <v>64.385710000000003</v>
      </c>
      <c r="F12" s="84">
        <v>4.357840000000003</v>
      </c>
      <c r="G12" s="77">
        <v>11.34544</v>
      </c>
      <c r="H12" s="77">
        <v>10.002660000000001</v>
      </c>
      <c r="I12" s="77">
        <v>12.688219999999999</v>
      </c>
      <c r="J12" s="87"/>
      <c r="K12" s="76">
        <v>62.556289999999997</v>
      </c>
      <c r="L12" s="77">
        <v>60.165210000000002</v>
      </c>
      <c r="M12" s="77">
        <v>64.947360000000003</v>
      </c>
      <c r="N12" s="84">
        <f t="shared" si="0"/>
        <v>4.7821500000000015</v>
      </c>
      <c r="O12" s="77">
        <v>11.84914</v>
      </c>
      <c r="P12" s="77">
        <v>10.21608</v>
      </c>
      <c r="Q12" s="79">
        <v>13.482189999999999</v>
      </c>
      <c r="R12" s="56"/>
    </row>
    <row r="13" spans="1:18" ht="12.95" customHeight="1" x14ac:dyDescent="0.25">
      <c r="A13" s="13" t="s">
        <v>63</v>
      </c>
      <c r="B13" s="18" t="s">
        <v>64</v>
      </c>
      <c r="C13" s="76">
        <v>63.388460000000002</v>
      </c>
      <c r="D13" s="77">
        <v>61.203150000000001</v>
      </c>
      <c r="E13" s="77">
        <v>65.573769999999996</v>
      </c>
      <c r="F13" s="84">
        <v>4.3706199999999953</v>
      </c>
      <c r="G13" s="77">
        <v>10.793509999999999</v>
      </c>
      <c r="H13" s="77">
        <v>9.6287800000000008</v>
      </c>
      <c r="I13" s="77">
        <v>11.95825</v>
      </c>
      <c r="J13" s="87"/>
      <c r="K13" s="76">
        <v>64.631209999999996</v>
      </c>
      <c r="L13" s="77">
        <v>62.33417</v>
      </c>
      <c r="M13" s="77">
        <v>66.928259999999995</v>
      </c>
      <c r="N13" s="84">
        <f t="shared" si="0"/>
        <v>4.5940899999999942</v>
      </c>
      <c r="O13" s="77">
        <v>12.36426</v>
      </c>
      <c r="P13" s="77">
        <v>11.145379999999999</v>
      </c>
      <c r="Q13" s="79">
        <v>13.583130000000001</v>
      </c>
      <c r="R13" s="56"/>
    </row>
    <row r="14" spans="1:18" ht="12.95" customHeight="1" x14ac:dyDescent="0.25">
      <c r="A14" s="13" t="s">
        <v>73</v>
      </c>
      <c r="B14" s="18" t="s">
        <v>74</v>
      </c>
      <c r="C14" s="76">
        <v>64.204769999999996</v>
      </c>
      <c r="D14" s="77">
        <v>62.256830000000001</v>
      </c>
      <c r="E14" s="77">
        <v>66.152709999999999</v>
      </c>
      <c r="F14" s="84">
        <v>3.8958799999999982</v>
      </c>
      <c r="G14" s="77">
        <v>10.585599999999999</v>
      </c>
      <c r="H14" s="77">
        <v>9.0722199999999997</v>
      </c>
      <c r="I14" s="77">
        <v>12.098979999999999</v>
      </c>
      <c r="J14" s="87"/>
      <c r="K14" s="76">
        <v>66.481629999999996</v>
      </c>
      <c r="L14" s="77">
        <v>64.423270000000002</v>
      </c>
      <c r="M14" s="77">
        <v>68.53998</v>
      </c>
      <c r="N14" s="84">
        <f t="shared" si="0"/>
        <v>4.1167099999999976</v>
      </c>
      <c r="O14" s="77">
        <v>11.642189999999999</v>
      </c>
      <c r="P14" s="77">
        <v>10.01193</v>
      </c>
      <c r="Q14" s="79">
        <v>13.27244</v>
      </c>
      <c r="R14" s="56"/>
    </row>
    <row r="15" spans="1:18" ht="12.95" customHeight="1" x14ac:dyDescent="0.25">
      <c r="A15" s="13" t="s">
        <v>43</v>
      </c>
      <c r="B15" s="18" t="s">
        <v>44</v>
      </c>
      <c r="C15" s="76">
        <v>62.469070000000002</v>
      </c>
      <c r="D15" s="77">
        <v>59.79674</v>
      </c>
      <c r="E15" s="77">
        <v>65.141400000000004</v>
      </c>
      <c r="F15" s="84">
        <v>5.3446600000000046</v>
      </c>
      <c r="G15" s="77">
        <v>9.8938299999999995</v>
      </c>
      <c r="H15" s="77">
        <v>7.7343700000000002</v>
      </c>
      <c r="I15" s="77">
        <v>12.0533</v>
      </c>
      <c r="J15" s="87"/>
      <c r="K15" s="76">
        <v>62.659039999999997</v>
      </c>
      <c r="L15" s="77">
        <v>59.409570000000002</v>
      </c>
      <c r="M15" s="77">
        <v>65.908510000000007</v>
      </c>
      <c r="N15" s="84">
        <f t="shared" si="0"/>
        <v>6.4989400000000046</v>
      </c>
      <c r="O15" s="77">
        <v>11.324619999999999</v>
      </c>
      <c r="P15" s="77">
        <v>8.8022399999999994</v>
      </c>
      <c r="Q15" s="79">
        <v>13.847</v>
      </c>
      <c r="R15" s="56"/>
    </row>
    <row r="16" spans="1:18" ht="12.95" customHeight="1" x14ac:dyDescent="0.25">
      <c r="A16" s="13" t="s">
        <v>55</v>
      </c>
      <c r="B16" s="18" t="s">
        <v>56</v>
      </c>
      <c r="C16" s="76">
        <v>63.11054</v>
      </c>
      <c r="D16" s="77">
        <v>61.077509999999997</v>
      </c>
      <c r="E16" s="77">
        <v>65.14358</v>
      </c>
      <c r="F16" s="84">
        <v>4.0660700000000034</v>
      </c>
      <c r="G16" s="77">
        <v>10.672639999999999</v>
      </c>
      <c r="H16" s="77">
        <v>9.4769500000000004</v>
      </c>
      <c r="I16" s="77">
        <v>11.86833</v>
      </c>
      <c r="J16" s="87"/>
      <c r="K16" s="76">
        <v>61.409500000000001</v>
      </c>
      <c r="L16" s="77">
        <v>59.023000000000003</v>
      </c>
      <c r="M16" s="77">
        <v>63.795999999999999</v>
      </c>
      <c r="N16" s="84">
        <f t="shared" si="0"/>
        <v>4.7729999999999961</v>
      </c>
      <c r="O16" s="77">
        <v>11.30756</v>
      </c>
      <c r="P16" s="77">
        <v>10.028890000000001</v>
      </c>
      <c r="Q16" s="79">
        <v>12.58624</v>
      </c>
      <c r="R16" s="56"/>
    </row>
    <row r="17" spans="1:18" ht="12.95" customHeight="1" x14ac:dyDescent="0.25">
      <c r="A17" s="13" t="s">
        <v>33</v>
      </c>
      <c r="B17" s="18" t="s">
        <v>34</v>
      </c>
      <c r="C17" s="76">
        <v>56.143569999999997</v>
      </c>
      <c r="D17" s="77">
        <v>53.811920000000001</v>
      </c>
      <c r="E17" s="77">
        <v>58.47522</v>
      </c>
      <c r="F17" s="84">
        <v>4.6632999999999996</v>
      </c>
      <c r="G17" s="77">
        <v>9.2719900000000006</v>
      </c>
      <c r="H17" s="77">
        <v>7.9559199999999999</v>
      </c>
      <c r="I17" s="77">
        <v>10.58806</v>
      </c>
      <c r="J17" s="87"/>
      <c r="K17" s="76">
        <v>58.011650000000003</v>
      </c>
      <c r="L17" s="77">
        <v>55.562040000000003</v>
      </c>
      <c r="M17" s="77">
        <v>60.461269999999999</v>
      </c>
      <c r="N17" s="84">
        <f t="shared" si="0"/>
        <v>4.8992299999999958</v>
      </c>
      <c r="O17" s="77">
        <v>9.4076299999999993</v>
      </c>
      <c r="P17" s="77">
        <v>7.7478800000000003</v>
      </c>
      <c r="Q17" s="79">
        <v>11.06738</v>
      </c>
      <c r="R17" s="56"/>
    </row>
    <row r="18" spans="1:18" ht="12.95" customHeight="1" x14ac:dyDescent="0.25">
      <c r="A18" s="13" t="s">
        <v>37</v>
      </c>
      <c r="B18" s="18" t="s">
        <v>38</v>
      </c>
      <c r="C18" s="76">
        <v>57.19462</v>
      </c>
      <c r="D18" s="77">
        <v>54.47439</v>
      </c>
      <c r="E18" s="77">
        <v>59.914850000000001</v>
      </c>
      <c r="F18" s="84">
        <v>5.4404600000000016</v>
      </c>
      <c r="G18" s="77">
        <v>8.3323800000000006</v>
      </c>
      <c r="H18" s="77">
        <v>6.8533999999999997</v>
      </c>
      <c r="I18" s="77">
        <v>9.8113499999999991</v>
      </c>
      <c r="J18" s="87"/>
      <c r="K18" s="76">
        <v>59.12679</v>
      </c>
      <c r="L18" s="77">
        <v>56.704030000000003</v>
      </c>
      <c r="M18" s="77">
        <v>61.549550000000004</v>
      </c>
      <c r="N18" s="84">
        <f t="shared" si="0"/>
        <v>4.8455200000000005</v>
      </c>
      <c r="O18" s="77">
        <v>10.194290000000001</v>
      </c>
      <c r="P18" s="77">
        <v>8.7224699999999995</v>
      </c>
      <c r="Q18" s="79">
        <v>11.66611</v>
      </c>
      <c r="R18" s="56"/>
    </row>
    <row r="19" spans="1:18" ht="12.95" customHeight="1" x14ac:dyDescent="0.25">
      <c r="A19" s="13" t="s">
        <v>87</v>
      </c>
      <c r="B19" s="18" t="s">
        <v>88</v>
      </c>
      <c r="C19" s="76">
        <v>66.719449999999995</v>
      </c>
      <c r="D19" s="77">
        <v>64.656090000000006</v>
      </c>
      <c r="E19" s="77">
        <v>68.782820000000001</v>
      </c>
      <c r="F19" s="84">
        <v>4.1267299999999949</v>
      </c>
      <c r="G19" s="77">
        <v>11.93313</v>
      </c>
      <c r="H19" s="77">
        <v>10.66982</v>
      </c>
      <c r="I19" s="77">
        <v>13.196440000000001</v>
      </c>
      <c r="J19" s="87"/>
      <c r="K19" s="76">
        <v>66.380979999999994</v>
      </c>
      <c r="L19" s="77">
        <v>64.296390000000002</v>
      </c>
      <c r="M19" s="77">
        <v>68.46557</v>
      </c>
      <c r="N19" s="84">
        <f t="shared" si="0"/>
        <v>4.1691799999999972</v>
      </c>
      <c r="O19" s="77">
        <v>13.661809999999999</v>
      </c>
      <c r="P19" s="77">
        <v>12.41741</v>
      </c>
      <c r="Q19" s="79">
        <v>14.90621</v>
      </c>
      <c r="R19" s="56"/>
    </row>
    <row r="20" spans="1:18" ht="12.95" customHeight="1" x14ac:dyDescent="0.25">
      <c r="A20" s="13" t="s">
        <v>79</v>
      </c>
      <c r="B20" s="18" t="s">
        <v>80</v>
      </c>
      <c r="C20" s="76">
        <v>63.664969999999997</v>
      </c>
      <c r="D20" s="77">
        <v>61.10378</v>
      </c>
      <c r="E20" s="77">
        <v>66.226169999999996</v>
      </c>
      <c r="F20" s="84">
        <v>5.1223899999999958</v>
      </c>
      <c r="G20" s="77">
        <v>9.6572399999999998</v>
      </c>
      <c r="H20" s="77">
        <v>7.9321099999999998</v>
      </c>
      <c r="I20" s="77">
        <v>11.38237</v>
      </c>
      <c r="J20" s="87"/>
      <c r="K20" s="76">
        <v>65.305120000000002</v>
      </c>
      <c r="L20" s="77">
        <v>62.997920000000001</v>
      </c>
      <c r="M20" s="77">
        <v>67.612319999999997</v>
      </c>
      <c r="N20" s="84">
        <f t="shared" si="0"/>
        <v>4.6143999999999963</v>
      </c>
      <c r="O20" s="77">
        <v>11.54857</v>
      </c>
      <c r="P20" s="77">
        <v>10.0199</v>
      </c>
      <c r="Q20" s="79">
        <v>13.07724</v>
      </c>
      <c r="R20" s="56"/>
    </row>
    <row r="21" spans="1:18" ht="12.95" customHeight="1" x14ac:dyDescent="0.25">
      <c r="A21" s="20" t="s">
        <v>89</v>
      </c>
      <c r="B21" s="18" t="s">
        <v>90</v>
      </c>
      <c r="C21" s="76">
        <v>68.650670000000005</v>
      </c>
      <c r="D21" s="77">
        <v>66.810310000000001</v>
      </c>
      <c r="E21" s="77">
        <v>70.491020000000006</v>
      </c>
      <c r="F21" s="84">
        <v>3.6807100000000048</v>
      </c>
      <c r="G21" s="77">
        <v>11.78312</v>
      </c>
      <c r="H21" s="77">
        <v>10.352880000000001</v>
      </c>
      <c r="I21" s="77">
        <v>13.21335</v>
      </c>
      <c r="J21" s="87"/>
      <c r="K21" s="76">
        <v>67.025549999999996</v>
      </c>
      <c r="L21" s="77">
        <v>64.349810000000005</v>
      </c>
      <c r="M21" s="77">
        <v>69.701300000000003</v>
      </c>
      <c r="N21" s="84">
        <f t="shared" si="0"/>
        <v>5.3514899999999983</v>
      </c>
      <c r="O21" s="77">
        <v>12.933619999999999</v>
      </c>
      <c r="P21" s="77">
        <v>11.102790000000001</v>
      </c>
      <c r="Q21" s="79">
        <v>14.76445</v>
      </c>
      <c r="R21" s="56"/>
    </row>
    <row r="22" spans="1:18" ht="12.95" customHeight="1" x14ac:dyDescent="0.25">
      <c r="A22" s="13" t="s">
        <v>41</v>
      </c>
      <c r="B22" s="18" t="s">
        <v>42</v>
      </c>
      <c r="C22" s="76">
        <v>60.767380000000003</v>
      </c>
      <c r="D22" s="77">
        <v>58.524230000000003</v>
      </c>
      <c r="E22" s="77">
        <v>63.010530000000003</v>
      </c>
      <c r="F22" s="84">
        <v>4.4863</v>
      </c>
      <c r="G22" s="77">
        <v>9.8119200000000006</v>
      </c>
      <c r="H22" s="77">
        <v>8.3056900000000002</v>
      </c>
      <c r="I22" s="77">
        <v>11.318149999999999</v>
      </c>
      <c r="J22" s="87"/>
      <c r="K22" s="76">
        <v>59.492809999999999</v>
      </c>
      <c r="L22" s="77">
        <v>56.948</v>
      </c>
      <c r="M22" s="77">
        <v>62.037610000000001</v>
      </c>
      <c r="N22" s="84">
        <f t="shared" si="0"/>
        <v>5.0896100000000004</v>
      </c>
      <c r="O22" s="77">
        <v>10.006209999999999</v>
      </c>
      <c r="P22" s="77">
        <v>8.4637499999999992</v>
      </c>
      <c r="Q22" s="79">
        <v>11.54867</v>
      </c>
      <c r="R22" s="56"/>
    </row>
    <row r="23" spans="1:18" ht="12.95" customHeight="1" x14ac:dyDescent="0.25">
      <c r="A23" s="13" t="s">
        <v>51</v>
      </c>
      <c r="B23" s="18" t="s">
        <v>52</v>
      </c>
      <c r="C23" s="76">
        <v>57.841990000000003</v>
      </c>
      <c r="D23" s="77">
        <v>55.433320000000002</v>
      </c>
      <c r="E23" s="77">
        <v>60.25065</v>
      </c>
      <c r="F23" s="84">
        <v>4.8173299999999983</v>
      </c>
      <c r="G23" s="77">
        <v>8.2141500000000001</v>
      </c>
      <c r="H23" s="77">
        <v>6.8754299999999997</v>
      </c>
      <c r="I23" s="77">
        <v>9.5528700000000004</v>
      </c>
      <c r="J23" s="87"/>
      <c r="K23" s="76">
        <v>58.976260000000003</v>
      </c>
      <c r="L23" s="77">
        <v>56.404559999999996</v>
      </c>
      <c r="M23" s="77">
        <v>61.54795</v>
      </c>
      <c r="N23" s="84">
        <f t="shared" si="0"/>
        <v>5.1433900000000037</v>
      </c>
      <c r="O23" s="77">
        <v>9.0799800000000008</v>
      </c>
      <c r="P23" s="77">
        <v>7.4451400000000003</v>
      </c>
      <c r="Q23" s="79">
        <v>10.714829999999999</v>
      </c>
      <c r="R23" s="56"/>
    </row>
    <row r="24" spans="1:18" ht="12.95" customHeight="1" x14ac:dyDescent="0.25">
      <c r="A24" s="13" t="s">
        <v>27</v>
      </c>
      <c r="B24" s="18" t="s">
        <v>28</v>
      </c>
      <c r="C24" s="76">
        <v>56.009700000000002</v>
      </c>
      <c r="D24" s="77">
        <v>54.189799999999998</v>
      </c>
      <c r="E24" s="77">
        <v>57.829590000000003</v>
      </c>
      <c r="F24" s="84">
        <v>3.639790000000005</v>
      </c>
      <c r="G24" s="77">
        <v>6.4749299999999996</v>
      </c>
      <c r="H24" s="77">
        <v>5.1929100000000004</v>
      </c>
      <c r="I24" s="77">
        <v>7.7569400000000002</v>
      </c>
      <c r="J24" s="87"/>
      <c r="K24" s="76">
        <v>57.431550000000001</v>
      </c>
      <c r="L24" s="77">
        <v>55.226660000000003</v>
      </c>
      <c r="M24" s="77">
        <v>59.63644</v>
      </c>
      <c r="N24" s="84">
        <f t="shared" si="0"/>
        <v>4.4097799999999978</v>
      </c>
      <c r="O24" s="77">
        <v>8.7892600000000005</v>
      </c>
      <c r="P24" s="77">
        <v>7.3629300000000004</v>
      </c>
      <c r="Q24" s="79">
        <v>10.215590000000001</v>
      </c>
      <c r="R24" s="56"/>
    </row>
    <row r="25" spans="1:18" ht="12.95" customHeight="1" x14ac:dyDescent="0.25">
      <c r="A25" s="13" t="s">
        <v>65</v>
      </c>
      <c r="B25" s="18" t="s">
        <v>66</v>
      </c>
      <c r="C25" s="76">
        <v>64.528989999999993</v>
      </c>
      <c r="D25" s="77">
        <v>62.125749999999996</v>
      </c>
      <c r="E25" s="77">
        <v>66.932230000000004</v>
      </c>
      <c r="F25" s="84">
        <v>4.8517900000000012</v>
      </c>
      <c r="G25" s="77">
        <v>11.20346</v>
      </c>
      <c r="H25" s="77">
        <v>9.7385000000000002</v>
      </c>
      <c r="I25" s="77">
        <v>12.668419999999999</v>
      </c>
      <c r="J25" s="87"/>
      <c r="K25" s="76">
        <v>65.319180000000003</v>
      </c>
      <c r="L25" s="77">
        <v>62.39967</v>
      </c>
      <c r="M25" s="77">
        <v>68.238680000000002</v>
      </c>
      <c r="N25" s="84">
        <f t="shared" si="0"/>
        <v>5.8390100000000018</v>
      </c>
      <c r="O25" s="77">
        <v>12.229950000000001</v>
      </c>
      <c r="P25" s="77">
        <v>10.85741</v>
      </c>
      <c r="Q25" s="79">
        <v>13.60248</v>
      </c>
      <c r="R25" s="56"/>
    </row>
    <row r="26" spans="1:18" ht="12.95" customHeight="1" x14ac:dyDescent="0.25">
      <c r="A26" s="13" t="s">
        <v>29</v>
      </c>
      <c r="B26" s="18" t="s">
        <v>30</v>
      </c>
      <c r="C26" s="76">
        <v>54.361750000000001</v>
      </c>
      <c r="D26" s="77">
        <v>51.609610000000004</v>
      </c>
      <c r="E26" s="77">
        <v>57.113900000000001</v>
      </c>
      <c r="F26" s="84">
        <v>5.5042899999999975</v>
      </c>
      <c r="G26" s="77">
        <v>6.9455299999999998</v>
      </c>
      <c r="H26" s="77">
        <v>5.4483300000000003</v>
      </c>
      <c r="I26" s="77">
        <v>8.4427199999999996</v>
      </c>
      <c r="J26" s="87"/>
      <c r="K26" s="76">
        <v>59.378639999999997</v>
      </c>
      <c r="L26" s="77">
        <v>56.907940000000004</v>
      </c>
      <c r="M26" s="77">
        <v>61.849330000000002</v>
      </c>
      <c r="N26" s="84">
        <f t="shared" si="0"/>
        <v>4.9413899999999984</v>
      </c>
      <c r="O26" s="77">
        <v>10.915100000000001</v>
      </c>
      <c r="P26" s="77">
        <v>9.5513200000000005</v>
      </c>
      <c r="Q26" s="79">
        <v>12.278879999999999</v>
      </c>
      <c r="R26" s="56"/>
    </row>
    <row r="27" spans="1:18" ht="12.95" customHeight="1" x14ac:dyDescent="0.25">
      <c r="A27" s="13" t="s">
        <v>59</v>
      </c>
      <c r="B27" s="18" t="s">
        <v>60</v>
      </c>
      <c r="C27" s="76">
        <v>58.588769999999997</v>
      </c>
      <c r="D27" s="77">
        <v>54.716549999999998</v>
      </c>
      <c r="E27" s="77">
        <v>62.460990000000002</v>
      </c>
      <c r="F27" s="84">
        <v>7.7444400000000044</v>
      </c>
      <c r="G27" s="77">
        <v>11.62209</v>
      </c>
      <c r="H27" s="77">
        <v>10.13106</v>
      </c>
      <c r="I27" s="77">
        <v>13.11313</v>
      </c>
      <c r="J27" s="87"/>
      <c r="K27" s="76">
        <v>63.67409</v>
      </c>
      <c r="L27" s="77">
        <v>60.927790000000002</v>
      </c>
      <c r="M27" s="77">
        <v>66.420389999999998</v>
      </c>
      <c r="N27" s="84">
        <f t="shared" si="0"/>
        <v>5.4925999999999959</v>
      </c>
      <c r="O27" s="77">
        <v>12.09449</v>
      </c>
      <c r="P27" s="77">
        <v>10.184519999999999</v>
      </c>
      <c r="Q27" s="79">
        <v>14.00446</v>
      </c>
      <c r="R27" s="56"/>
    </row>
    <row r="28" spans="1:18" ht="12.95" customHeight="1" x14ac:dyDescent="0.25">
      <c r="A28" s="13" t="s">
        <v>57</v>
      </c>
      <c r="B28" s="18" t="s">
        <v>58</v>
      </c>
      <c r="C28" s="76">
        <v>61.558779999999999</v>
      </c>
      <c r="D28" s="77">
        <v>58.905000000000001</v>
      </c>
      <c r="E28" s="77">
        <v>64.212559999999996</v>
      </c>
      <c r="F28" s="84">
        <v>5.3075599999999952</v>
      </c>
      <c r="G28" s="77">
        <v>9.0145800000000005</v>
      </c>
      <c r="H28" s="77">
        <v>7.6148600000000002</v>
      </c>
      <c r="I28" s="77">
        <v>10.414289999999999</v>
      </c>
      <c r="J28" s="87"/>
      <c r="K28" s="76">
        <v>62.562399999999997</v>
      </c>
      <c r="L28" s="77">
        <v>59.979869999999998</v>
      </c>
      <c r="M28" s="77">
        <v>65.144930000000002</v>
      </c>
      <c r="N28" s="84">
        <f t="shared" si="0"/>
        <v>5.165060000000004</v>
      </c>
      <c r="O28" s="77">
        <v>11.31188</v>
      </c>
      <c r="P28" s="77">
        <v>9.7999600000000004</v>
      </c>
      <c r="Q28" s="79">
        <v>12.82381</v>
      </c>
      <c r="R28" s="56"/>
    </row>
    <row r="29" spans="1:18" ht="12.95" customHeight="1" x14ac:dyDescent="0.25">
      <c r="A29" s="13" t="s">
        <v>85</v>
      </c>
      <c r="B29" s="18" t="s">
        <v>86</v>
      </c>
      <c r="C29" s="76">
        <v>68.334580000000003</v>
      </c>
      <c r="D29" s="77">
        <v>65.243489999999994</v>
      </c>
      <c r="E29" s="77">
        <v>71.425659999999993</v>
      </c>
      <c r="F29" s="84">
        <v>6.1821699999999993</v>
      </c>
      <c r="G29" s="77">
        <v>13.35435</v>
      </c>
      <c r="H29" s="77">
        <v>11.19483</v>
      </c>
      <c r="I29" s="77">
        <v>15.513870000000001</v>
      </c>
      <c r="J29" s="87"/>
      <c r="K29" s="76">
        <v>67.523139999999998</v>
      </c>
      <c r="L29" s="77">
        <v>63.756529999999998</v>
      </c>
      <c r="M29" s="77">
        <v>71.289749999999998</v>
      </c>
      <c r="N29" s="84">
        <f t="shared" si="0"/>
        <v>7.53322</v>
      </c>
      <c r="O29" s="77">
        <v>14.61157</v>
      </c>
      <c r="P29" s="77">
        <v>12.870660000000001</v>
      </c>
      <c r="Q29" s="79">
        <v>16.35249</v>
      </c>
      <c r="R29" s="56"/>
    </row>
    <row r="30" spans="1:18" ht="12.95" customHeight="1" x14ac:dyDescent="0.25">
      <c r="A30" s="13" t="s">
        <v>39</v>
      </c>
      <c r="B30" s="18" t="s">
        <v>40</v>
      </c>
      <c r="C30" s="76">
        <v>57.421759999999999</v>
      </c>
      <c r="D30" s="77">
        <v>54.953229999999998</v>
      </c>
      <c r="E30" s="77">
        <v>59.89029</v>
      </c>
      <c r="F30" s="84">
        <v>4.9370600000000024</v>
      </c>
      <c r="G30" s="77">
        <v>8.5633499999999998</v>
      </c>
      <c r="H30" s="77">
        <v>7.2557200000000002</v>
      </c>
      <c r="I30" s="77">
        <v>9.8709699999999998</v>
      </c>
      <c r="J30" s="87"/>
      <c r="K30" s="76">
        <v>54.036119999999997</v>
      </c>
      <c r="L30" s="77">
        <v>51.499189999999999</v>
      </c>
      <c r="M30" s="77">
        <v>56.573039999999999</v>
      </c>
      <c r="N30" s="84">
        <f t="shared" si="0"/>
        <v>5.0738500000000002</v>
      </c>
      <c r="O30" s="77">
        <v>9.3424399999999999</v>
      </c>
      <c r="P30" s="77">
        <v>7.9942599999999997</v>
      </c>
      <c r="Q30" s="79">
        <v>10.690619999999999</v>
      </c>
      <c r="R30" s="56"/>
    </row>
    <row r="31" spans="1:18" ht="12.95" customHeight="1" x14ac:dyDescent="0.25">
      <c r="A31" s="13" t="s">
        <v>35</v>
      </c>
      <c r="B31" s="18" t="s">
        <v>36</v>
      </c>
      <c r="C31" s="76">
        <v>56.55977</v>
      </c>
      <c r="D31" s="77">
        <v>54.145829999999997</v>
      </c>
      <c r="E31" s="77">
        <v>58.973709999999997</v>
      </c>
      <c r="F31" s="84">
        <v>4.8278800000000004</v>
      </c>
      <c r="G31" s="77">
        <v>8.6319599999999994</v>
      </c>
      <c r="H31" s="77">
        <v>7.2443200000000001</v>
      </c>
      <c r="I31" s="77">
        <v>10.019600000000001</v>
      </c>
      <c r="J31" s="87"/>
      <c r="K31" s="76">
        <v>55.492789999999999</v>
      </c>
      <c r="L31" s="77">
        <v>53.090800000000002</v>
      </c>
      <c r="M31" s="77">
        <v>57.894779999999997</v>
      </c>
      <c r="N31" s="84">
        <f t="shared" si="0"/>
        <v>4.8039799999999957</v>
      </c>
      <c r="O31" s="77">
        <v>8.4423600000000008</v>
      </c>
      <c r="P31" s="77">
        <v>7.0914299999999999</v>
      </c>
      <c r="Q31" s="79">
        <v>9.7933000000000003</v>
      </c>
      <c r="R31" s="56"/>
    </row>
    <row r="32" spans="1:18" ht="12.95" customHeight="1" x14ac:dyDescent="0.25">
      <c r="A32" s="13" t="s">
        <v>71</v>
      </c>
      <c r="B32" s="18" t="s">
        <v>72</v>
      </c>
      <c r="C32" s="76">
        <v>71.24127</v>
      </c>
      <c r="D32" s="77">
        <v>66.186059999999998</v>
      </c>
      <c r="E32" s="77">
        <v>76.296469999999999</v>
      </c>
      <c r="F32" s="84">
        <v>10.110410000000002</v>
      </c>
      <c r="G32" s="77">
        <v>13.134</v>
      </c>
      <c r="H32" s="77">
        <v>9.3595699999999997</v>
      </c>
      <c r="I32" s="77">
        <v>16.908429999999999</v>
      </c>
      <c r="J32" s="87"/>
      <c r="K32" s="76">
        <v>77.487520000000004</v>
      </c>
      <c r="L32" s="77">
        <v>73.92841</v>
      </c>
      <c r="M32" s="77">
        <v>81.046639999999996</v>
      </c>
      <c r="N32" s="84">
        <f t="shared" si="0"/>
        <v>7.1182299999999969</v>
      </c>
      <c r="O32" s="77">
        <v>17.207930000000001</v>
      </c>
      <c r="P32" s="77">
        <v>14.41704</v>
      </c>
      <c r="Q32" s="79">
        <v>19.998809999999999</v>
      </c>
      <c r="R32" s="56"/>
    </row>
    <row r="33" spans="1:21" ht="12.95" customHeight="1" x14ac:dyDescent="0.25">
      <c r="A33" s="13" t="s">
        <v>83</v>
      </c>
      <c r="B33" s="18" t="s">
        <v>84</v>
      </c>
      <c r="C33" s="76">
        <v>66.979889999999997</v>
      </c>
      <c r="D33" s="77">
        <v>64.94</v>
      </c>
      <c r="E33" s="77">
        <v>69.019779999999997</v>
      </c>
      <c r="F33" s="84">
        <v>4.0797799999999995</v>
      </c>
      <c r="G33" s="77">
        <v>12.656269999999999</v>
      </c>
      <c r="H33" s="77">
        <v>11.165039999999999</v>
      </c>
      <c r="I33" s="77">
        <v>14.147500000000001</v>
      </c>
      <c r="J33" s="87"/>
      <c r="K33" s="76">
        <v>62.315159999999999</v>
      </c>
      <c r="L33" s="77">
        <v>59.895000000000003</v>
      </c>
      <c r="M33" s="77">
        <v>64.735320000000002</v>
      </c>
      <c r="N33" s="84">
        <f t="shared" si="0"/>
        <v>4.8403199999999984</v>
      </c>
      <c r="O33" s="77">
        <v>12.211040000000001</v>
      </c>
      <c r="P33" s="77">
        <v>10.786390000000001</v>
      </c>
      <c r="Q33" s="79">
        <v>13.635680000000001</v>
      </c>
      <c r="R33" s="56"/>
    </row>
    <row r="34" spans="1:21" ht="12.95" customHeight="1" x14ac:dyDescent="0.25">
      <c r="A34" s="13" t="s">
        <v>45</v>
      </c>
      <c r="B34" s="18" t="s">
        <v>46</v>
      </c>
      <c r="C34" s="76">
        <v>60.582529999999998</v>
      </c>
      <c r="D34" s="77">
        <v>58.23827</v>
      </c>
      <c r="E34" s="77">
        <v>62.9268</v>
      </c>
      <c r="F34" s="84">
        <v>4.6885300000000001</v>
      </c>
      <c r="G34" s="77">
        <v>10.571730000000001</v>
      </c>
      <c r="H34" s="77">
        <v>9.0065000000000008</v>
      </c>
      <c r="I34" s="77">
        <v>12.13696</v>
      </c>
      <c r="J34" s="87"/>
      <c r="K34" s="76">
        <v>61.585129999999999</v>
      </c>
      <c r="L34" s="77">
        <v>59.161389999999997</v>
      </c>
      <c r="M34" s="77">
        <v>64.008880000000005</v>
      </c>
      <c r="N34" s="84">
        <f t="shared" si="0"/>
        <v>4.8474900000000076</v>
      </c>
      <c r="O34" s="77">
        <v>10.922969999999999</v>
      </c>
      <c r="P34" s="77">
        <v>9.3323599999999995</v>
      </c>
      <c r="Q34" s="79">
        <v>12.51357</v>
      </c>
      <c r="R34" s="56"/>
    </row>
    <row r="35" spans="1:21" ht="12.95" customHeight="1" x14ac:dyDescent="0.25">
      <c r="A35" s="13" t="s">
        <v>67</v>
      </c>
      <c r="B35" s="18" t="s">
        <v>68</v>
      </c>
      <c r="C35" s="76">
        <v>64.119240000000005</v>
      </c>
      <c r="D35" s="77">
        <v>62.044930000000001</v>
      </c>
      <c r="E35" s="77">
        <v>66.193550000000002</v>
      </c>
      <c r="F35" s="84">
        <v>4.1486200000000011</v>
      </c>
      <c r="G35" s="77">
        <v>11.123760000000001</v>
      </c>
      <c r="H35" s="77">
        <v>9.8424200000000006</v>
      </c>
      <c r="I35" s="77">
        <v>12.405099999999999</v>
      </c>
      <c r="J35" s="87"/>
      <c r="K35" s="76">
        <v>65.302629999999994</v>
      </c>
      <c r="L35" s="77">
        <v>62.792650000000002</v>
      </c>
      <c r="M35" s="77">
        <v>67.812610000000006</v>
      </c>
      <c r="N35" s="84">
        <f t="shared" si="0"/>
        <v>5.0199600000000046</v>
      </c>
      <c r="O35" s="77">
        <v>13.38081</v>
      </c>
      <c r="P35" s="77">
        <v>11.959680000000001</v>
      </c>
      <c r="Q35" s="79">
        <v>14.80195</v>
      </c>
      <c r="R35" s="56"/>
    </row>
    <row r="36" spans="1:21" ht="12.95" customHeight="1" x14ac:dyDescent="0.25">
      <c r="A36" s="13" t="s">
        <v>81</v>
      </c>
      <c r="B36" s="18" t="s">
        <v>82</v>
      </c>
      <c r="C36" s="76">
        <v>63.511740000000003</v>
      </c>
      <c r="D36" s="77">
        <v>56.171939999999999</v>
      </c>
      <c r="E36" s="77">
        <v>70.851529999999997</v>
      </c>
      <c r="F36" s="84">
        <v>14.563040000000001</v>
      </c>
      <c r="G36" s="77">
        <v>13.83572</v>
      </c>
      <c r="H36" s="77">
        <v>9.2883999999999993</v>
      </c>
      <c r="I36" s="77">
        <v>18.383050000000001</v>
      </c>
      <c r="J36" s="87"/>
      <c r="K36" s="76">
        <v>62.499760000000002</v>
      </c>
      <c r="L36" s="77">
        <v>55.593710000000002</v>
      </c>
      <c r="M36" s="77">
        <v>69.405810000000002</v>
      </c>
      <c r="N36" s="84">
        <f t="shared" si="0"/>
        <v>13.812100000000001</v>
      </c>
      <c r="O36" s="77">
        <v>10.67848</v>
      </c>
      <c r="P36" s="77">
        <v>6.3767699999999996</v>
      </c>
      <c r="Q36" s="79">
        <v>14.980180000000001</v>
      </c>
      <c r="R36" s="56"/>
    </row>
    <row r="37" spans="1:21" ht="12.95" customHeight="1" x14ac:dyDescent="0.25">
      <c r="A37" s="13" t="s">
        <v>61</v>
      </c>
      <c r="B37" s="18" t="s">
        <v>62</v>
      </c>
      <c r="C37" s="76">
        <v>61.837989999999998</v>
      </c>
      <c r="D37" s="77">
        <v>59.557659999999998</v>
      </c>
      <c r="E37" s="77">
        <v>64.118319999999997</v>
      </c>
      <c r="F37" s="84">
        <v>4.5606599999999986</v>
      </c>
      <c r="G37" s="77">
        <v>10.423170000000001</v>
      </c>
      <c r="H37" s="77">
        <v>9.1004400000000008</v>
      </c>
      <c r="I37" s="77">
        <v>11.74591</v>
      </c>
      <c r="J37" s="87"/>
      <c r="K37" s="76">
        <v>63.655810000000002</v>
      </c>
      <c r="L37" s="77">
        <v>61.182569999999998</v>
      </c>
      <c r="M37" s="77">
        <v>66.129050000000007</v>
      </c>
      <c r="N37" s="84">
        <f t="shared" si="0"/>
        <v>4.9464800000000082</v>
      </c>
      <c r="O37" s="77">
        <v>11.55904</v>
      </c>
      <c r="P37" s="77">
        <v>9.99953</v>
      </c>
      <c r="Q37" s="79">
        <v>13.11856</v>
      </c>
      <c r="R37" s="56"/>
    </row>
    <row r="38" spans="1:21" ht="12.95" customHeight="1" x14ac:dyDescent="0.25">
      <c r="A38" s="13" t="s">
        <v>49</v>
      </c>
      <c r="B38" s="18" t="s">
        <v>50</v>
      </c>
      <c r="C38" s="76">
        <v>59.517440000000001</v>
      </c>
      <c r="D38" s="77">
        <v>57.567749999999997</v>
      </c>
      <c r="E38" s="77">
        <v>61.467129999999997</v>
      </c>
      <c r="F38" s="84">
        <v>3.8993800000000007</v>
      </c>
      <c r="G38" s="77">
        <v>7.51579</v>
      </c>
      <c r="H38" s="77">
        <v>6.1308699999999998</v>
      </c>
      <c r="I38" s="77">
        <v>8.9007100000000001</v>
      </c>
      <c r="J38" s="87"/>
      <c r="K38" s="76">
        <v>62.66236</v>
      </c>
      <c r="L38" s="77">
        <v>60.241819999999997</v>
      </c>
      <c r="M38" s="77">
        <v>65.082899999999995</v>
      </c>
      <c r="N38" s="84">
        <f t="shared" si="0"/>
        <v>4.8410799999999981</v>
      </c>
      <c r="O38" s="77">
        <v>10.78918</v>
      </c>
      <c r="P38" s="77">
        <v>9.2151499999999995</v>
      </c>
      <c r="Q38" s="79">
        <v>12.36321</v>
      </c>
      <c r="R38" s="56"/>
    </row>
    <row r="39" spans="1:21" ht="12.95" customHeight="1" x14ac:dyDescent="0.25">
      <c r="A39" s="13" t="s">
        <v>77</v>
      </c>
      <c r="B39" s="18" t="s">
        <v>78</v>
      </c>
      <c r="C39" s="76">
        <v>63.381729999999997</v>
      </c>
      <c r="D39" s="77">
        <v>61.012630000000001</v>
      </c>
      <c r="E39" s="77">
        <v>65.750829999999993</v>
      </c>
      <c r="F39" s="84">
        <v>4.738199999999992</v>
      </c>
      <c r="G39" s="77">
        <v>12.11692</v>
      </c>
      <c r="H39" s="77">
        <v>10.489470000000001</v>
      </c>
      <c r="I39" s="77">
        <v>13.74437</v>
      </c>
      <c r="J39" s="87"/>
      <c r="K39" s="76">
        <v>64.710899999999995</v>
      </c>
      <c r="L39" s="77">
        <v>62.21575</v>
      </c>
      <c r="M39" s="77">
        <v>67.206050000000005</v>
      </c>
      <c r="N39" s="84">
        <f t="shared" si="0"/>
        <v>4.9903000000000048</v>
      </c>
      <c r="O39" s="77">
        <v>11.759029999999999</v>
      </c>
      <c r="P39" s="77">
        <v>9.8109999999999999</v>
      </c>
      <c r="Q39" s="79">
        <v>13.70706</v>
      </c>
      <c r="R39" s="56"/>
    </row>
    <row r="40" spans="1:21" ht="12.95" customHeight="1" x14ac:dyDescent="0.25">
      <c r="A40" s="13" t="s">
        <v>31</v>
      </c>
      <c r="B40" s="18" t="s">
        <v>32</v>
      </c>
      <c r="C40" s="76">
        <v>58.063519999999997</v>
      </c>
      <c r="D40" s="77">
        <v>56.02901</v>
      </c>
      <c r="E40" s="77">
        <v>60.098019999999998</v>
      </c>
      <c r="F40" s="84">
        <v>4.0690099999999987</v>
      </c>
      <c r="G40" s="77">
        <v>8.0062099999999994</v>
      </c>
      <c r="H40" s="77">
        <v>6.70235</v>
      </c>
      <c r="I40" s="77">
        <v>9.3100699999999996</v>
      </c>
      <c r="J40" s="87"/>
      <c r="K40" s="76">
        <v>58.4651</v>
      </c>
      <c r="L40" s="77">
        <v>55.862160000000003</v>
      </c>
      <c r="M40" s="77">
        <v>61.06803</v>
      </c>
      <c r="N40" s="84">
        <f t="shared" si="0"/>
        <v>5.2058699999999973</v>
      </c>
      <c r="O40" s="77">
        <v>10.1188</v>
      </c>
      <c r="P40" s="77">
        <v>8.7881300000000007</v>
      </c>
      <c r="Q40" s="79">
        <v>11.449479999999999</v>
      </c>
      <c r="R40" s="56"/>
      <c r="S40" s="16"/>
      <c r="T40" s="16"/>
      <c r="U40" s="16"/>
    </row>
    <row r="41" spans="1:21" ht="12" customHeight="1" x14ac:dyDescent="0.25">
      <c r="A41" s="15" t="s">
        <v>47</v>
      </c>
      <c r="B41" s="19" t="s">
        <v>48</v>
      </c>
      <c r="C41" s="80">
        <v>61.306719999999999</v>
      </c>
      <c r="D41" s="81">
        <v>58.906660000000002</v>
      </c>
      <c r="E41" s="81">
        <v>63.706780000000002</v>
      </c>
      <c r="F41" s="85">
        <v>4.8001199999999997</v>
      </c>
      <c r="G41" s="81">
        <v>10.41877</v>
      </c>
      <c r="H41" s="81">
        <v>8.9602799999999991</v>
      </c>
      <c r="I41" s="81">
        <v>11.877269999999999</v>
      </c>
      <c r="J41" s="88"/>
      <c r="K41" s="80">
        <v>60.975050000000003</v>
      </c>
      <c r="L41" s="81">
        <v>58.494509999999998</v>
      </c>
      <c r="M41" s="81">
        <v>63.455579999999998</v>
      </c>
      <c r="N41" s="85">
        <f t="shared" si="0"/>
        <v>4.9610699999999994</v>
      </c>
      <c r="O41" s="81">
        <v>11.819039999999999</v>
      </c>
      <c r="P41" s="81">
        <v>10.345000000000001</v>
      </c>
      <c r="Q41" s="82">
        <v>13.29307</v>
      </c>
      <c r="R41" s="41"/>
    </row>
    <row r="42" spans="1:21" ht="12" customHeight="1" x14ac:dyDescent="0.25">
      <c r="A42" s="41"/>
      <c r="B42" s="41"/>
      <c r="C42" s="41"/>
      <c r="D42" s="41"/>
      <c r="E42" s="41"/>
      <c r="F42" s="41"/>
      <c r="G42" s="41"/>
      <c r="H42" s="41"/>
      <c r="I42" s="41"/>
      <c r="J42" s="41"/>
      <c r="K42" s="41"/>
      <c r="L42" s="41"/>
      <c r="M42" s="41"/>
      <c r="N42" s="41"/>
      <c r="O42" s="41"/>
      <c r="P42" s="41"/>
      <c r="Q42" s="41"/>
      <c r="R42" s="16"/>
      <c r="S42" s="16"/>
    </row>
    <row r="43" spans="1:21" ht="12" customHeight="1" x14ac:dyDescent="0.25">
      <c r="A43" s="65" t="s">
        <v>13</v>
      </c>
      <c r="B43" s="64"/>
      <c r="C43" s="137"/>
      <c r="D43" s="14"/>
      <c r="E43" s="14"/>
      <c r="F43" s="14"/>
      <c r="G43" s="14"/>
      <c r="H43" s="14"/>
      <c r="I43" s="14"/>
      <c r="J43" s="14"/>
      <c r="K43" s="14"/>
      <c r="L43" s="14"/>
      <c r="M43" s="14"/>
      <c r="N43" s="14"/>
      <c r="O43" s="14"/>
      <c r="P43" s="14"/>
      <c r="Q43" s="14"/>
      <c r="R43" s="16"/>
      <c r="S43" s="16"/>
    </row>
    <row r="44" spans="1:21" ht="12" customHeight="1" x14ac:dyDescent="0.25">
      <c r="A44" s="121" t="s">
        <v>16</v>
      </c>
      <c r="B44" s="121"/>
      <c r="C44" s="121"/>
      <c r="D44" s="121"/>
      <c r="E44" s="121"/>
      <c r="F44" s="121"/>
      <c r="G44" s="121"/>
      <c r="H44" s="121"/>
      <c r="I44" s="121"/>
      <c r="J44" s="121"/>
      <c r="K44" s="36"/>
      <c r="L44" s="36"/>
      <c r="M44" s="36"/>
      <c r="N44" s="36"/>
      <c r="O44" s="36"/>
      <c r="P44" s="36"/>
      <c r="Q44" s="36"/>
      <c r="R44" s="16"/>
      <c r="S44" s="16"/>
    </row>
    <row r="45" spans="1:21" ht="12" customHeight="1" x14ac:dyDescent="0.25">
      <c r="A45" s="64"/>
      <c r="B45" s="64"/>
      <c r="C45" s="14"/>
      <c r="D45" s="14"/>
      <c r="E45" s="14"/>
      <c r="F45" s="14"/>
      <c r="G45" s="14"/>
      <c r="H45" s="14"/>
      <c r="I45" s="14"/>
      <c r="J45" s="14"/>
      <c r="K45" s="29"/>
      <c r="L45" s="29"/>
      <c r="M45" s="29"/>
      <c r="N45" s="29"/>
      <c r="O45" s="29"/>
      <c r="P45" s="29"/>
      <c r="Q45" s="29"/>
      <c r="R45" s="16"/>
      <c r="S45" s="16"/>
    </row>
    <row r="46" spans="1:21" ht="12" customHeight="1" x14ac:dyDescent="0.25">
      <c r="A46" s="96" t="s">
        <v>211</v>
      </c>
      <c r="B46" s="96"/>
      <c r="C46" s="14"/>
      <c r="D46" s="14"/>
      <c r="E46" s="14"/>
      <c r="F46" s="14"/>
      <c r="G46" s="14"/>
      <c r="H46" s="14"/>
      <c r="I46" s="14"/>
      <c r="J46" s="14"/>
      <c r="K46" s="29"/>
      <c r="L46" s="29"/>
      <c r="M46" s="29"/>
      <c r="N46" s="29"/>
      <c r="O46" s="29"/>
      <c r="P46" s="29"/>
      <c r="Q46" s="29"/>
      <c r="R46" s="16"/>
      <c r="S46" s="16"/>
    </row>
    <row r="47" spans="1:21" ht="12" customHeight="1" x14ac:dyDescent="0.25">
      <c r="A47" s="20"/>
      <c r="B47" s="20"/>
      <c r="C47" s="14"/>
      <c r="D47" s="14"/>
      <c r="E47" s="14"/>
      <c r="F47" s="14"/>
      <c r="G47" s="14"/>
      <c r="H47" s="14"/>
      <c r="I47" s="14"/>
      <c r="J47" s="14"/>
      <c r="K47" s="29"/>
      <c r="L47" s="29"/>
      <c r="M47" s="29"/>
      <c r="N47" s="29"/>
      <c r="O47" s="29"/>
      <c r="P47" s="29"/>
      <c r="Q47" s="29"/>
      <c r="R47" s="16"/>
      <c r="S47" s="16"/>
    </row>
    <row r="48" spans="1:21" ht="12" customHeight="1" x14ac:dyDescent="0.25">
      <c r="A48" s="20"/>
      <c r="B48" s="20"/>
      <c r="J48" s="14"/>
      <c r="K48" s="29"/>
      <c r="L48" s="29"/>
      <c r="M48" s="29"/>
      <c r="N48" s="29"/>
      <c r="O48" s="29"/>
      <c r="P48" s="29"/>
      <c r="Q48" s="29"/>
      <c r="R48" s="16"/>
      <c r="S48" s="16"/>
    </row>
    <row r="49" spans="1:19" ht="12" customHeight="1" x14ac:dyDescent="0.25">
      <c r="A49" s="20"/>
      <c r="B49" s="20"/>
      <c r="C49" s="55"/>
      <c r="D49" s="55"/>
      <c r="E49" s="145"/>
      <c r="F49" s="16"/>
      <c r="G49" s="16"/>
      <c r="J49" s="14"/>
      <c r="K49" s="77"/>
      <c r="L49" s="77"/>
      <c r="M49" s="77"/>
      <c r="N49" s="29"/>
      <c r="O49" s="29"/>
      <c r="P49" s="29"/>
      <c r="Q49" s="29"/>
      <c r="R49" s="16"/>
      <c r="S49" s="16"/>
    </row>
    <row r="50" spans="1:19" x14ac:dyDescent="0.25">
      <c r="A50" s="20"/>
      <c r="B50" s="20"/>
      <c r="C50" s="55"/>
      <c r="D50" s="55"/>
      <c r="E50" s="145"/>
      <c r="F50" s="16"/>
      <c r="G50" s="16"/>
      <c r="J50" s="14"/>
      <c r="K50" s="144"/>
      <c r="L50" s="144"/>
      <c r="M50" s="148"/>
      <c r="N50" s="29"/>
      <c r="O50" s="29"/>
      <c r="P50" s="29"/>
      <c r="Q50" s="29"/>
      <c r="R50" s="16"/>
      <c r="S50" s="16"/>
    </row>
    <row r="51" spans="1:19" x14ac:dyDescent="0.25">
      <c r="A51" s="20"/>
      <c r="B51" s="20"/>
      <c r="C51" s="145"/>
      <c r="D51" s="145"/>
      <c r="E51" s="145"/>
      <c r="F51" s="16"/>
      <c r="G51" s="16"/>
      <c r="J51" s="14"/>
      <c r="K51" s="145"/>
      <c r="L51" s="145"/>
      <c r="M51" s="145"/>
      <c r="N51" s="29"/>
      <c r="O51" s="29"/>
      <c r="P51" s="29"/>
      <c r="Q51" s="29"/>
      <c r="R51" s="16"/>
      <c r="S51" s="16"/>
    </row>
    <row r="52" spans="1:19" x14ac:dyDescent="0.25">
      <c r="A52" s="20"/>
      <c r="B52" s="20"/>
      <c r="C52" s="143"/>
      <c r="D52" s="143"/>
      <c r="E52" s="147"/>
      <c r="F52" s="16"/>
      <c r="G52" s="16"/>
      <c r="J52" s="14"/>
      <c r="K52" s="143"/>
      <c r="L52" s="143"/>
      <c r="M52" s="147"/>
      <c r="N52" s="29"/>
      <c r="O52" s="29"/>
      <c r="P52" s="29"/>
      <c r="Q52" s="29"/>
      <c r="R52" s="16"/>
      <c r="S52" s="16"/>
    </row>
    <row r="53" spans="1:19" x14ac:dyDescent="0.25">
      <c r="A53" s="20"/>
      <c r="B53" s="20"/>
      <c r="E53" s="16"/>
      <c r="F53" s="16"/>
      <c r="G53" s="16"/>
      <c r="J53" s="14"/>
      <c r="K53" s="29"/>
      <c r="L53" s="29"/>
      <c r="M53" s="29"/>
      <c r="N53" s="29"/>
      <c r="O53" s="29"/>
      <c r="P53" s="29"/>
      <c r="Q53" s="29"/>
      <c r="R53" s="16"/>
      <c r="S53" s="16"/>
    </row>
    <row r="54" spans="1:19" x14ac:dyDescent="0.25">
      <c r="A54" s="20"/>
      <c r="B54" s="20"/>
      <c r="J54" s="14"/>
      <c r="K54" s="29"/>
      <c r="L54" s="29"/>
      <c r="M54" s="29"/>
      <c r="N54" s="29"/>
      <c r="O54" s="29"/>
      <c r="P54" s="29"/>
      <c r="Q54" s="29"/>
      <c r="R54" s="16"/>
      <c r="S54" s="16"/>
    </row>
    <row r="55" spans="1:19" x14ac:dyDescent="0.25">
      <c r="A55" s="20"/>
      <c r="B55" s="20"/>
      <c r="J55" s="14"/>
      <c r="K55" s="29"/>
      <c r="L55" s="29"/>
      <c r="M55" s="29"/>
      <c r="N55" s="29"/>
      <c r="O55" s="29"/>
      <c r="P55" s="29"/>
      <c r="Q55" s="29"/>
      <c r="R55" s="16"/>
      <c r="S55" s="16"/>
    </row>
    <row r="56" spans="1:19" x14ac:dyDescent="0.25">
      <c r="A56" s="20"/>
      <c r="B56" s="20"/>
      <c r="J56" s="14"/>
      <c r="K56" s="29"/>
      <c r="L56" s="29"/>
      <c r="M56" s="29"/>
      <c r="N56" s="29"/>
      <c r="O56" s="29"/>
      <c r="P56" s="29"/>
      <c r="Q56" s="29"/>
      <c r="R56" s="16"/>
      <c r="S56" s="16"/>
    </row>
    <row r="57" spans="1:19" x14ac:dyDescent="0.25">
      <c r="A57" s="20"/>
      <c r="B57" s="20"/>
      <c r="J57" s="14"/>
      <c r="K57" s="29"/>
      <c r="L57" s="29"/>
      <c r="M57" s="29"/>
      <c r="N57" s="29"/>
      <c r="O57" s="29"/>
      <c r="P57" s="29"/>
      <c r="Q57" s="29"/>
      <c r="R57" s="16"/>
      <c r="S57" s="16"/>
    </row>
    <row r="58" spans="1:19" x14ac:dyDescent="0.25">
      <c r="A58" s="20"/>
      <c r="B58" s="20"/>
      <c r="J58" s="14"/>
      <c r="K58" s="14"/>
      <c r="L58" s="14"/>
      <c r="M58" s="14"/>
      <c r="N58" s="14"/>
      <c r="O58" s="14"/>
      <c r="P58" s="14"/>
      <c r="Q58" s="14"/>
      <c r="R58" s="16"/>
      <c r="S58" s="16"/>
    </row>
    <row r="59" spans="1:19" x14ac:dyDescent="0.25">
      <c r="A59" s="20"/>
      <c r="B59" s="20"/>
      <c r="J59" s="14"/>
      <c r="K59" s="14"/>
      <c r="L59" s="14"/>
      <c r="M59" s="14"/>
      <c r="N59" s="14"/>
      <c r="O59" s="14"/>
      <c r="P59" s="14"/>
      <c r="Q59" s="14"/>
      <c r="R59" s="16"/>
      <c r="S59" s="16"/>
    </row>
    <row r="60" spans="1:19" x14ac:dyDescent="0.25">
      <c r="A60" s="20"/>
      <c r="B60" s="20"/>
      <c r="J60" s="14"/>
      <c r="K60" s="14"/>
      <c r="L60" s="14"/>
      <c r="M60" s="14"/>
      <c r="N60" s="14"/>
      <c r="O60" s="14"/>
      <c r="P60" s="14"/>
      <c r="Q60" s="14"/>
      <c r="R60" s="16"/>
      <c r="S60" s="16"/>
    </row>
    <row r="61" spans="1:19" x14ac:dyDescent="0.25">
      <c r="A61" s="20"/>
      <c r="B61" s="20"/>
      <c r="J61" s="14"/>
      <c r="K61" s="14"/>
      <c r="L61" s="14"/>
      <c r="M61" s="14"/>
      <c r="N61" s="14"/>
      <c r="O61" s="14"/>
      <c r="P61" s="14"/>
      <c r="Q61" s="14"/>
      <c r="R61" s="16"/>
      <c r="S61" s="16"/>
    </row>
    <row r="62" spans="1:19" x14ac:dyDescent="0.25">
      <c r="A62" s="20"/>
      <c r="B62" s="20"/>
      <c r="J62" s="14"/>
      <c r="K62" s="14"/>
      <c r="L62" s="14"/>
      <c r="M62" s="14"/>
      <c r="N62" s="14"/>
      <c r="O62" s="14"/>
      <c r="P62" s="14"/>
      <c r="Q62" s="14"/>
      <c r="R62" s="16"/>
      <c r="S62" s="16"/>
    </row>
    <row r="63" spans="1:19" x14ac:dyDescent="0.25">
      <c r="A63" s="20"/>
      <c r="B63" s="20"/>
      <c r="J63" s="14"/>
      <c r="K63" s="14"/>
      <c r="L63" s="14"/>
      <c r="M63" s="14"/>
      <c r="N63" s="14"/>
      <c r="O63" s="14"/>
      <c r="P63" s="14"/>
      <c r="Q63" s="14"/>
      <c r="R63" s="16"/>
      <c r="S63" s="16"/>
    </row>
    <row r="64" spans="1:19" x14ac:dyDescent="0.25">
      <c r="A64" s="20"/>
      <c r="B64" s="20"/>
      <c r="J64" s="14"/>
      <c r="K64" s="14"/>
      <c r="L64" s="14"/>
      <c r="M64" s="14"/>
      <c r="N64" s="14"/>
      <c r="O64" s="14"/>
      <c r="P64" s="14"/>
      <c r="Q64" s="14"/>
      <c r="R64" s="16"/>
      <c r="S64" s="16"/>
    </row>
    <row r="65" spans="1:19" x14ac:dyDescent="0.25">
      <c r="A65" s="20"/>
      <c r="B65" s="20"/>
      <c r="J65" s="14"/>
      <c r="K65" s="14"/>
      <c r="L65" s="14"/>
      <c r="M65" s="14"/>
      <c r="N65" s="14"/>
      <c r="O65" s="14"/>
      <c r="P65" s="14"/>
      <c r="Q65" s="14"/>
      <c r="R65" s="16"/>
      <c r="S65" s="16"/>
    </row>
    <row r="66" spans="1:19" x14ac:dyDescent="0.25">
      <c r="A66" s="20"/>
      <c r="B66" s="20"/>
      <c r="J66" s="14"/>
      <c r="K66" s="14"/>
      <c r="L66" s="14"/>
      <c r="M66" s="14"/>
      <c r="N66" s="14"/>
      <c r="O66" s="14"/>
      <c r="P66" s="14"/>
      <c r="Q66" s="14"/>
      <c r="R66" s="16"/>
      <c r="S66" s="16"/>
    </row>
    <row r="67" spans="1:19" x14ac:dyDescent="0.25">
      <c r="A67" s="20"/>
      <c r="B67" s="20"/>
      <c r="J67" s="14"/>
      <c r="K67" s="14"/>
      <c r="L67" s="14"/>
      <c r="M67" s="14"/>
      <c r="N67" s="14"/>
      <c r="O67" s="14"/>
      <c r="P67" s="14"/>
      <c r="Q67" s="14"/>
      <c r="R67" s="16"/>
      <c r="S67" s="16"/>
    </row>
    <row r="68" spans="1:19" x14ac:dyDescent="0.25">
      <c r="A68" s="20"/>
      <c r="B68" s="20"/>
      <c r="J68" s="14"/>
      <c r="K68" s="14"/>
      <c r="L68" s="14"/>
      <c r="M68" s="14"/>
      <c r="N68" s="14"/>
      <c r="O68" s="14"/>
      <c r="P68" s="14"/>
      <c r="Q68" s="14"/>
      <c r="R68" s="16"/>
      <c r="S68" s="16"/>
    </row>
    <row r="69" spans="1:19" x14ac:dyDescent="0.25">
      <c r="A69" s="20"/>
      <c r="B69" s="20"/>
      <c r="J69" s="14"/>
      <c r="K69" s="14"/>
      <c r="L69" s="14"/>
      <c r="M69" s="14"/>
      <c r="N69" s="14"/>
      <c r="O69" s="14"/>
      <c r="P69" s="14"/>
      <c r="Q69" s="14"/>
      <c r="R69" s="16"/>
      <c r="S69" s="16"/>
    </row>
    <row r="70" spans="1:19" x14ac:dyDescent="0.25">
      <c r="A70" s="20"/>
      <c r="B70" s="20"/>
      <c r="J70" s="14"/>
      <c r="K70" s="14"/>
      <c r="L70" s="14"/>
      <c r="M70" s="14"/>
      <c r="N70" s="14"/>
      <c r="O70" s="14"/>
      <c r="P70" s="14"/>
      <c r="Q70" s="14"/>
      <c r="R70" s="16"/>
      <c r="S70" s="16"/>
    </row>
    <row r="71" spans="1:19" x14ac:dyDescent="0.25">
      <c r="A71" s="20"/>
      <c r="B71" s="20"/>
      <c r="J71" s="14"/>
      <c r="K71" s="14"/>
      <c r="L71" s="14"/>
      <c r="M71" s="14"/>
      <c r="N71" s="14"/>
      <c r="O71" s="14"/>
      <c r="P71" s="14"/>
      <c r="Q71" s="14"/>
      <c r="R71" s="16"/>
      <c r="S71" s="16"/>
    </row>
    <row r="72" spans="1:19" x14ac:dyDescent="0.25">
      <c r="A72" s="20"/>
      <c r="B72" s="20"/>
      <c r="J72" s="14"/>
      <c r="K72" s="14"/>
      <c r="L72" s="14"/>
      <c r="M72" s="14"/>
      <c r="N72" s="14"/>
      <c r="O72" s="14"/>
      <c r="P72" s="14"/>
      <c r="Q72" s="14"/>
      <c r="R72" s="16"/>
      <c r="S72" s="16"/>
    </row>
    <row r="73" spans="1:19" x14ac:dyDescent="0.25">
      <c r="A73" s="20"/>
      <c r="B73" s="20"/>
      <c r="J73" s="14"/>
      <c r="K73" s="14"/>
      <c r="L73" s="14"/>
      <c r="M73" s="14"/>
      <c r="N73" s="14"/>
      <c r="O73" s="14"/>
      <c r="P73" s="14"/>
      <c r="Q73" s="14"/>
      <c r="R73" s="16"/>
      <c r="S73" s="16"/>
    </row>
    <row r="74" spans="1:19" x14ac:dyDescent="0.25">
      <c r="A74" s="20"/>
      <c r="B74" s="20"/>
      <c r="J74" s="14"/>
      <c r="K74" s="14"/>
      <c r="L74" s="14"/>
      <c r="M74" s="14"/>
      <c r="N74" s="14"/>
      <c r="O74" s="14"/>
      <c r="P74" s="14"/>
      <c r="Q74" s="14"/>
      <c r="R74" s="16"/>
      <c r="S74" s="16"/>
    </row>
    <row r="75" spans="1:19" x14ac:dyDescent="0.25">
      <c r="A75" s="20"/>
      <c r="B75" s="20"/>
      <c r="J75" s="14"/>
      <c r="K75" s="14"/>
      <c r="L75" s="14"/>
      <c r="M75" s="14"/>
      <c r="N75" s="14"/>
      <c r="O75" s="14"/>
      <c r="P75" s="14"/>
      <c r="Q75" s="14"/>
      <c r="R75" s="16"/>
      <c r="S75" s="16"/>
    </row>
    <row r="76" spans="1:19" x14ac:dyDescent="0.25">
      <c r="A76" s="16"/>
      <c r="B76" s="16"/>
      <c r="J76" s="16"/>
      <c r="K76" s="16"/>
      <c r="L76" s="16"/>
      <c r="M76" s="16"/>
      <c r="N76" s="16"/>
      <c r="O76" s="16"/>
      <c r="P76" s="16"/>
      <c r="Q76" s="16"/>
      <c r="R76" s="16"/>
      <c r="S76" s="16"/>
    </row>
    <row r="77" spans="1:19" x14ac:dyDescent="0.25">
      <c r="A77" s="16"/>
      <c r="B77" s="16"/>
      <c r="J77" s="16"/>
      <c r="K77" s="16"/>
      <c r="L77" s="16"/>
      <c r="M77" s="16"/>
      <c r="N77" s="16"/>
      <c r="O77" s="16"/>
      <c r="P77" s="16"/>
      <c r="Q77" s="16"/>
    </row>
  </sheetData>
  <sortState ref="A8:B39">
    <sortCondition ref="A8"/>
  </sortState>
  <mergeCells count="17">
    <mergeCell ref="A2:G2"/>
    <mergeCell ref="D5:D7"/>
    <mergeCell ref="E5:E7"/>
    <mergeCell ref="M5:M7"/>
    <mergeCell ref="A1:G1"/>
    <mergeCell ref="O5:O7"/>
    <mergeCell ref="H5:H7"/>
    <mergeCell ref="I5:I7"/>
    <mergeCell ref="A4:A7"/>
    <mergeCell ref="B4:B7"/>
    <mergeCell ref="K4:Q4"/>
    <mergeCell ref="P5:P7"/>
    <mergeCell ref="Q5:Q7"/>
    <mergeCell ref="G5:G7"/>
    <mergeCell ref="K5:K7"/>
    <mergeCell ref="L5:L7"/>
    <mergeCell ref="C5:C7"/>
  </mergeCells>
  <hyperlinks>
    <hyperlink ref="I1" location="Contents!A1" display="back to contents"/>
  </hyperlinks>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showGridLines="0" zoomScaleNormal="100" workbookViewId="0">
      <selection sqref="A1:G1"/>
    </sheetView>
  </sheetViews>
  <sheetFormatPr defaultRowHeight="15" x14ac:dyDescent="0.25"/>
  <cols>
    <col min="1" max="1" width="25.5703125" customWidth="1"/>
    <col min="2" max="3" width="15.85546875" customWidth="1"/>
    <col min="4" max="4" width="15.42578125" customWidth="1"/>
    <col min="5" max="5" width="19.42578125" customWidth="1"/>
    <col min="6" max="6" width="3.28515625" customWidth="1"/>
    <col min="7" max="7" width="14.5703125" customWidth="1"/>
    <col min="8" max="8" width="19.140625" customWidth="1"/>
    <col min="9" max="9" width="16.140625" customWidth="1"/>
    <col min="10" max="10" width="12.140625" customWidth="1"/>
    <col min="11" max="11" width="16.42578125" customWidth="1"/>
    <col min="12" max="12" width="16.5703125" customWidth="1"/>
    <col min="13" max="13" width="3.140625" customWidth="1"/>
    <col min="14" max="14" width="10.7109375" customWidth="1"/>
    <col min="15" max="15" width="15.42578125" customWidth="1"/>
    <col min="16" max="16" width="16.28515625" customWidth="1"/>
  </cols>
  <sheetData>
    <row r="1" spans="1:16" ht="18" customHeight="1" x14ac:dyDescent="0.25">
      <c r="A1" s="175" t="s">
        <v>177</v>
      </c>
      <c r="B1" s="175"/>
      <c r="C1" s="175"/>
      <c r="D1" s="175"/>
      <c r="E1" s="175"/>
      <c r="F1" s="175"/>
      <c r="G1" s="175"/>
      <c r="H1" s="112" t="s">
        <v>175</v>
      </c>
      <c r="I1" s="41"/>
      <c r="J1" s="41"/>
      <c r="K1" s="41"/>
      <c r="L1" s="41"/>
      <c r="M1" s="41"/>
      <c r="N1" s="41"/>
      <c r="O1" s="41"/>
      <c r="P1" s="41"/>
    </row>
    <row r="2" spans="1:16" ht="18" customHeight="1" x14ac:dyDescent="0.25">
      <c r="A2" s="158" t="s">
        <v>207</v>
      </c>
      <c r="B2" s="158"/>
      <c r="C2" s="158"/>
      <c r="D2" s="158"/>
      <c r="E2" s="158"/>
      <c r="F2" s="41"/>
      <c r="G2" s="41"/>
      <c r="H2" s="119"/>
      <c r="I2" s="41"/>
      <c r="J2" s="41"/>
      <c r="K2" s="41"/>
      <c r="L2" s="41"/>
      <c r="M2" s="41"/>
      <c r="N2" s="41"/>
      <c r="O2" s="41"/>
      <c r="P2" s="41"/>
    </row>
    <row r="3" spans="1:16" ht="15" customHeight="1" x14ac:dyDescent="0.25">
      <c r="A3" s="41"/>
      <c r="B3" s="41"/>
      <c r="C3" s="41"/>
      <c r="D3" s="41"/>
      <c r="E3" s="146"/>
      <c r="F3" s="41"/>
      <c r="G3" s="41"/>
      <c r="H3" s="41"/>
      <c r="I3" s="41"/>
      <c r="J3" s="41"/>
      <c r="K3" s="41"/>
      <c r="L3" s="41"/>
      <c r="M3" s="41"/>
      <c r="N3" s="41"/>
      <c r="O3" s="41"/>
      <c r="P3" s="41"/>
    </row>
    <row r="4" spans="1:16" ht="12.95" customHeight="1" x14ac:dyDescent="0.25">
      <c r="A4" s="203" t="s">
        <v>93</v>
      </c>
      <c r="B4" s="206" t="s">
        <v>94</v>
      </c>
      <c r="C4" s="124" t="s">
        <v>1</v>
      </c>
      <c r="D4" s="123"/>
      <c r="E4" s="123"/>
      <c r="F4" s="123"/>
      <c r="G4" s="123"/>
      <c r="H4" s="123"/>
      <c r="I4" s="123"/>
      <c r="J4" s="218" t="s">
        <v>3</v>
      </c>
      <c r="K4" s="209"/>
      <c r="L4" s="209"/>
      <c r="M4" s="209"/>
      <c r="N4" s="209"/>
      <c r="O4" s="209"/>
      <c r="P4" s="209"/>
    </row>
    <row r="5" spans="1:16" ht="12.95" customHeight="1" x14ac:dyDescent="0.25">
      <c r="A5" s="204"/>
      <c r="B5" s="207"/>
      <c r="C5" s="215" t="s">
        <v>206</v>
      </c>
      <c r="D5" s="213" t="s">
        <v>23</v>
      </c>
      <c r="E5" s="216" t="s">
        <v>24</v>
      </c>
      <c r="F5" s="61"/>
      <c r="G5" s="196" t="s">
        <v>92</v>
      </c>
      <c r="H5" s="211" t="s">
        <v>23</v>
      </c>
      <c r="I5" s="212" t="s">
        <v>24</v>
      </c>
      <c r="J5" s="213" t="s">
        <v>91</v>
      </c>
      <c r="K5" s="213" t="s">
        <v>23</v>
      </c>
      <c r="L5" s="216" t="s">
        <v>24</v>
      </c>
      <c r="M5" s="61"/>
      <c r="N5" s="197" t="s">
        <v>92</v>
      </c>
      <c r="O5" s="199" t="s">
        <v>23</v>
      </c>
      <c r="P5" s="201" t="s">
        <v>24</v>
      </c>
    </row>
    <row r="6" spans="1:16" ht="12.95" customHeight="1" x14ac:dyDescent="0.25">
      <c r="A6" s="204"/>
      <c r="B6" s="207"/>
      <c r="C6" s="213"/>
      <c r="D6" s="213"/>
      <c r="E6" s="216"/>
      <c r="F6" s="61"/>
      <c r="G6" s="197"/>
      <c r="H6" s="199"/>
      <c r="I6" s="201"/>
      <c r="J6" s="213"/>
      <c r="K6" s="213"/>
      <c r="L6" s="216"/>
      <c r="M6" s="61"/>
      <c r="N6" s="197"/>
      <c r="O6" s="199"/>
      <c r="P6" s="201"/>
    </row>
    <row r="7" spans="1:16" ht="12.95" customHeight="1" x14ac:dyDescent="0.25">
      <c r="A7" s="205"/>
      <c r="B7" s="208"/>
      <c r="C7" s="214"/>
      <c r="D7" s="214"/>
      <c r="E7" s="217"/>
      <c r="F7" s="62"/>
      <c r="G7" s="198"/>
      <c r="H7" s="200"/>
      <c r="I7" s="202"/>
      <c r="J7" s="214"/>
      <c r="K7" s="214"/>
      <c r="L7" s="217"/>
      <c r="M7" s="62"/>
      <c r="N7" s="198"/>
      <c r="O7" s="200"/>
      <c r="P7" s="202"/>
    </row>
    <row r="8" spans="1:16" ht="12.95" customHeight="1" x14ac:dyDescent="0.25">
      <c r="A8" s="13" t="s">
        <v>25</v>
      </c>
      <c r="B8" s="17" t="s">
        <v>26</v>
      </c>
      <c r="C8" s="76">
        <v>60.926209999999998</v>
      </c>
      <c r="D8" s="77">
        <v>60.433750000000003</v>
      </c>
      <c r="E8" s="77">
        <v>61.418680000000002</v>
      </c>
      <c r="F8" s="84"/>
      <c r="G8" s="77">
        <v>9.5887499999999992</v>
      </c>
      <c r="H8" s="77">
        <v>9.2652400000000004</v>
      </c>
      <c r="I8" s="78">
        <v>9.9122699999999995</v>
      </c>
      <c r="J8" s="76">
        <v>61.785640000000001</v>
      </c>
      <c r="K8" s="77">
        <v>61.259610000000002</v>
      </c>
      <c r="L8" s="77">
        <v>62.311680000000003</v>
      </c>
      <c r="M8" s="84"/>
      <c r="N8" s="77">
        <v>10.77821</v>
      </c>
      <c r="O8" s="77">
        <v>10.43876</v>
      </c>
      <c r="P8" s="78">
        <v>11.117660000000001</v>
      </c>
    </row>
    <row r="9" spans="1:16" ht="12.95" customHeight="1" x14ac:dyDescent="0.25">
      <c r="A9" s="40" t="s">
        <v>99</v>
      </c>
      <c r="B9" s="40" t="s">
        <v>100</v>
      </c>
      <c r="C9" s="76">
        <v>58.956009999999999</v>
      </c>
      <c r="D9" s="77">
        <v>57.52064</v>
      </c>
      <c r="E9" s="77">
        <v>60.391379999999998</v>
      </c>
      <c r="F9" s="84"/>
      <c r="G9" s="77">
        <v>9.1696000000000009</v>
      </c>
      <c r="H9" s="77">
        <v>8.3690700000000007</v>
      </c>
      <c r="I9" s="79">
        <v>9.9701299999999993</v>
      </c>
      <c r="J9" s="76">
        <v>58.427390000000003</v>
      </c>
      <c r="K9" s="77">
        <v>56.967390000000002</v>
      </c>
      <c r="L9" s="77">
        <v>59.887390000000003</v>
      </c>
      <c r="M9" s="84"/>
      <c r="N9" s="77">
        <v>10.283440000000001</v>
      </c>
      <c r="O9" s="77">
        <v>9.42408</v>
      </c>
      <c r="P9" s="79">
        <v>11.142799999999999</v>
      </c>
    </row>
    <row r="10" spans="1:16" ht="12.95" customHeight="1" x14ac:dyDescent="0.25">
      <c r="A10" s="40" t="s">
        <v>108</v>
      </c>
      <c r="B10" s="40" t="s">
        <v>109</v>
      </c>
      <c r="C10" s="76">
        <v>64.119240000000005</v>
      </c>
      <c r="D10" s="77">
        <v>62.044930000000001</v>
      </c>
      <c r="E10" s="77">
        <v>66.193550000000002</v>
      </c>
      <c r="F10" s="84"/>
      <c r="G10" s="77">
        <v>11.123760000000001</v>
      </c>
      <c r="H10" s="77">
        <v>9.8424200000000006</v>
      </c>
      <c r="I10" s="79">
        <v>12.405099999999999</v>
      </c>
      <c r="J10" s="76">
        <v>65.302629999999994</v>
      </c>
      <c r="K10" s="77">
        <v>62.792650000000002</v>
      </c>
      <c r="L10" s="77">
        <v>67.812610000000006</v>
      </c>
      <c r="M10" s="84"/>
      <c r="N10" s="77">
        <v>13.38081</v>
      </c>
      <c r="O10" s="77">
        <v>11.959680000000001</v>
      </c>
      <c r="P10" s="79">
        <v>14.80195</v>
      </c>
    </row>
    <row r="11" spans="1:16" ht="12.95" customHeight="1" x14ac:dyDescent="0.25">
      <c r="A11" s="40" t="s">
        <v>55</v>
      </c>
      <c r="B11" s="40" t="s">
        <v>104</v>
      </c>
      <c r="C11" s="76">
        <v>63.11054</v>
      </c>
      <c r="D11" s="77">
        <v>61.077509999999997</v>
      </c>
      <c r="E11" s="77">
        <v>65.14358</v>
      </c>
      <c r="F11" s="84"/>
      <c r="G11" s="77">
        <v>10.672639999999999</v>
      </c>
      <c r="H11" s="77">
        <v>9.4769500000000004</v>
      </c>
      <c r="I11" s="79">
        <v>11.86833</v>
      </c>
      <c r="J11" s="76">
        <v>61.409500000000001</v>
      </c>
      <c r="K11" s="77">
        <v>59.023000000000003</v>
      </c>
      <c r="L11" s="77">
        <v>63.795999999999999</v>
      </c>
      <c r="M11" s="84"/>
      <c r="N11" s="77">
        <v>11.30756</v>
      </c>
      <c r="O11" s="77">
        <v>10.028890000000001</v>
      </c>
      <c r="P11" s="79">
        <v>12.58624</v>
      </c>
    </row>
    <row r="12" spans="1:16" ht="12.95" customHeight="1" x14ac:dyDescent="0.25">
      <c r="A12" s="40" t="s">
        <v>51</v>
      </c>
      <c r="B12" s="40" t="s">
        <v>103</v>
      </c>
      <c r="C12" s="76">
        <v>57.841990000000003</v>
      </c>
      <c r="D12" s="77">
        <v>55.433320000000002</v>
      </c>
      <c r="E12" s="77">
        <v>60.25065</v>
      </c>
      <c r="F12" s="84"/>
      <c r="G12" s="77">
        <v>8.2141500000000001</v>
      </c>
      <c r="H12" s="77">
        <v>6.8754299999999997</v>
      </c>
      <c r="I12" s="79">
        <v>9.5528700000000004</v>
      </c>
      <c r="J12" s="76">
        <v>58.976260000000003</v>
      </c>
      <c r="K12" s="77">
        <v>56.404559999999996</v>
      </c>
      <c r="L12" s="77">
        <v>61.54795</v>
      </c>
      <c r="M12" s="84"/>
      <c r="N12" s="77">
        <v>9.0799800000000008</v>
      </c>
      <c r="O12" s="77">
        <v>7.4451400000000003</v>
      </c>
      <c r="P12" s="79">
        <v>10.714829999999999</v>
      </c>
    </row>
    <row r="13" spans="1:16" ht="12.95" customHeight="1" x14ac:dyDescent="0.25">
      <c r="A13" s="40" t="s">
        <v>101</v>
      </c>
      <c r="B13" s="40" t="s">
        <v>102</v>
      </c>
      <c r="C13" s="76">
        <v>61.664679999999997</v>
      </c>
      <c r="D13" s="77">
        <v>60.169690000000003</v>
      </c>
      <c r="E13" s="77">
        <v>63.159660000000002</v>
      </c>
      <c r="F13" s="84"/>
      <c r="G13" s="77">
        <v>10.527240000000001</v>
      </c>
      <c r="H13" s="77">
        <v>9.5041100000000007</v>
      </c>
      <c r="I13" s="79">
        <v>11.550380000000001</v>
      </c>
      <c r="J13" s="76">
        <v>61.834670000000003</v>
      </c>
      <c r="K13" s="77">
        <v>60.214289999999998</v>
      </c>
      <c r="L13" s="77">
        <v>63.455060000000003</v>
      </c>
      <c r="M13" s="84"/>
      <c r="N13" s="77">
        <v>10.683920000000001</v>
      </c>
      <c r="O13" s="77">
        <v>9.5884</v>
      </c>
      <c r="P13" s="79">
        <v>11.779439999999999</v>
      </c>
    </row>
    <row r="14" spans="1:16" ht="12.95" customHeight="1" x14ac:dyDescent="0.25">
      <c r="A14" s="40" t="s">
        <v>110</v>
      </c>
      <c r="B14" s="40" t="s">
        <v>111</v>
      </c>
      <c r="C14" s="76">
        <v>63.023099999999999</v>
      </c>
      <c r="D14" s="77">
        <v>61.482909999999997</v>
      </c>
      <c r="E14" s="77">
        <v>64.563280000000006</v>
      </c>
      <c r="F14" s="84"/>
      <c r="G14" s="77">
        <v>10.36763</v>
      </c>
      <c r="H14" s="77">
        <v>9.4052699999999998</v>
      </c>
      <c r="I14" s="79">
        <v>11.32999</v>
      </c>
      <c r="J14" s="76">
        <v>63.460259999999998</v>
      </c>
      <c r="K14" s="77">
        <v>61.828409999999998</v>
      </c>
      <c r="L14" s="77">
        <v>65.092110000000005</v>
      </c>
      <c r="M14" s="84"/>
      <c r="N14" s="77">
        <v>11.29374</v>
      </c>
      <c r="O14" s="77">
        <v>10.22748</v>
      </c>
      <c r="P14" s="79">
        <v>12.360010000000001</v>
      </c>
    </row>
    <row r="15" spans="1:16" ht="12.95" customHeight="1" x14ac:dyDescent="0.25">
      <c r="A15" s="40" t="s">
        <v>95</v>
      </c>
      <c r="B15" s="40" t="s">
        <v>96</v>
      </c>
      <c r="C15" s="76">
        <v>58.93206</v>
      </c>
      <c r="D15" s="77">
        <v>57.841990000000003</v>
      </c>
      <c r="E15" s="77">
        <v>60.022129999999997</v>
      </c>
      <c r="F15" s="84"/>
      <c r="G15" s="77">
        <v>8.3872900000000001</v>
      </c>
      <c r="H15" s="77">
        <v>7.63096</v>
      </c>
      <c r="I15" s="79">
        <v>9.1436299999999999</v>
      </c>
      <c r="J15" s="76">
        <v>60.28105</v>
      </c>
      <c r="K15" s="77">
        <v>59.01455</v>
      </c>
      <c r="L15" s="77">
        <v>61.547559999999997</v>
      </c>
      <c r="M15" s="84"/>
      <c r="N15" s="77">
        <v>10.523350000000001</v>
      </c>
      <c r="O15" s="77">
        <v>9.7388100000000009</v>
      </c>
      <c r="P15" s="79">
        <v>11.3079</v>
      </c>
    </row>
    <row r="16" spans="1:16" ht="12.95" customHeight="1" x14ac:dyDescent="0.25">
      <c r="A16" s="40" t="s">
        <v>65</v>
      </c>
      <c r="B16" s="40" t="s">
        <v>107</v>
      </c>
      <c r="C16" s="76">
        <v>64.297039999999996</v>
      </c>
      <c r="D16" s="77">
        <v>62.51332</v>
      </c>
      <c r="E16" s="77">
        <v>66.080759999999998</v>
      </c>
      <c r="F16" s="84"/>
      <c r="G16" s="77">
        <v>11.136139999999999</v>
      </c>
      <c r="H16" s="77">
        <v>10.08677</v>
      </c>
      <c r="I16" s="79">
        <v>12.185499999999999</v>
      </c>
      <c r="J16" s="76">
        <v>65.142380000000003</v>
      </c>
      <c r="K16" s="77">
        <v>62.882179999999998</v>
      </c>
      <c r="L16" s="77">
        <v>67.40258</v>
      </c>
      <c r="M16" s="84"/>
      <c r="N16" s="77">
        <v>12.264089999999999</v>
      </c>
      <c r="O16" s="77">
        <v>11.19778</v>
      </c>
      <c r="P16" s="79">
        <v>13.330410000000001</v>
      </c>
    </row>
    <row r="17" spans="1:16" ht="12.95" customHeight="1" x14ac:dyDescent="0.25">
      <c r="A17" s="40" t="s">
        <v>97</v>
      </c>
      <c r="B17" s="40" t="s">
        <v>98</v>
      </c>
      <c r="C17" s="76">
        <v>58.039389999999997</v>
      </c>
      <c r="D17" s="77">
        <v>56.474620000000002</v>
      </c>
      <c r="E17" s="77">
        <v>59.604149999999997</v>
      </c>
      <c r="F17" s="84"/>
      <c r="G17" s="77">
        <v>8.0520499999999995</v>
      </c>
      <c r="H17" s="77">
        <v>7.0701099999999997</v>
      </c>
      <c r="I17" s="79">
        <v>9.0340000000000007</v>
      </c>
      <c r="J17" s="76">
        <v>58.773899999999998</v>
      </c>
      <c r="K17" s="77">
        <v>57.062629999999999</v>
      </c>
      <c r="L17" s="77">
        <v>60.485169999999997</v>
      </c>
      <c r="M17" s="84"/>
      <c r="N17" s="77">
        <v>9.4739299999999993</v>
      </c>
      <c r="O17" s="77">
        <v>8.4551400000000001</v>
      </c>
      <c r="P17" s="79">
        <v>10.49272</v>
      </c>
    </row>
    <row r="18" spans="1:16" ht="12.95" customHeight="1" x14ac:dyDescent="0.25">
      <c r="A18" s="40" t="s">
        <v>112</v>
      </c>
      <c r="B18" s="40" t="s">
        <v>113</v>
      </c>
      <c r="C18" s="76">
        <v>62.807369999999999</v>
      </c>
      <c r="D18" s="77">
        <v>61.427190000000003</v>
      </c>
      <c r="E18" s="77">
        <v>64.187550000000002</v>
      </c>
      <c r="F18" s="84"/>
      <c r="G18" s="77">
        <v>10.45595</v>
      </c>
      <c r="H18" s="77">
        <v>9.4527199999999993</v>
      </c>
      <c r="I18" s="79">
        <v>11.45919</v>
      </c>
      <c r="J18" s="76">
        <v>65.05668</v>
      </c>
      <c r="K18" s="77">
        <v>63.728810000000003</v>
      </c>
      <c r="L18" s="77">
        <v>66.384550000000004</v>
      </c>
      <c r="M18" s="84"/>
      <c r="N18" s="77">
        <v>11.574590000000001</v>
      </c>
      <c r="O18" s="77">
        <v>10.56479</v>
      </c>
      <c r="P18" s="79">
        <v>12.5844</v>
      </c>
    </row>
    <row r="19" spans="1:16" ht="12.95" customHeight="1" x14ac:dyDescent="0.25">
      <c r="A19" s="40" t="s">
        <v>114</v>
      </c>
      <c r="B19" s="40" t="s">
        <v>115</v>
      </c>
      <c r="C19" s="76">
        <v>71.24127</v>
      </c>
      <c r="D19" s="77">
        <v>66.186059999999998</v>
      </c>
      <c r="E19" s="77">
        <v>76.296469999999999</v>
      </c>
      <c r="F19" s="84"/>
      <c r="G19" s="77">
        <v>13.134</v>
      </c>
      <c r="H19" s="77">
        <v>9.3595699999999997</v>
      </c>
      <c r="I19" s="79">
        <v>16.908429999999999</v>
      </c>
      <c r="J19" s="76">
        <v>77.487520000000004</v>
      </c>
      <c r="K19" s="77">
        <v>73.92841</v>
      </c>
      <c r="L19" s="77">
        <v>81.046639999999996</v>
      </c>
      <c r="M19" s="84"/>
      <c r="N19" s="77">
        <v>17.207930000000001</v>
      </c>
      <c r="O19" s="77">
        <v>14.41704</v>
      </c>
      <c r="P19" s="79">
        <v>19.998809999999999</v>
      </c>
    </row>
    <row r="20" spans="1:16" ht="12.95" customHeight="1" x14ac:dyDescent="0.25">
      <c r="A20" s="40" t="s">
        <v>116</v>
      </c>
      <c r="B20" s="40" t="s">
        <v>117</v>
      </c>
      <c r="C20" s="76">
        <v>63.511740000000003</v>
      </c>
      <c r="D20" s="77">
        <v>56.171939999999999</v>
      </c>
      <c r="E20" s="77">
        <v>70.851529999999997</v>
      </c>
      <c r="F20" s="84"/>
      <c r="G20" s="77">
        <v>13.83572</v>
      </c>
      <c r="H20" s="77">
        <v>9.2883999999999993</v>
      </c>
      <c r="I20" s="79">
        <v>18.383050000000001</v>
      </c>
      <c r="J20" s="76">
        <v>62.499760000000002</v>
      </c>
      <c r="K20" s="77">
        <v>55.593710000000002</v>
      </c>
      <c r="L20" s="77">
        <v>69.405810000000002</v>
      </c>
      <c r="M20" s="84"/>
      <c r="N20" s="77">
        <v>10.67848</v>
      </c>
      <c r="O20" s="77">
        <v>6.3767699999999996</v>
      </c>
      <c r="P20" s="79">
        <v>14.980180000000001</v>
      </c>
    </row>
    <row r="21" spans="1:16" ht="12.95" customHeight="1" x14ac:dyDescent="0.25">
      <c r="A21" s="40" t="s">
        <v>105</v>
      </c>
      <c r="B21" s="40" t="s">
        <v>106</v>
      </c>
      <c r="C21" s="76">
        <v>61.801369999999999</v>
      </c>
      <c r="D21" s="77">
        <v>60.511099999999999</v>
      </c>
      <c r="E21" s="77">
        <v>63.091630000000002</v>
      </c>
      <c r="F21" s="84"/>
      <c r="G21" s="77">
        <v>11.112159999999999</v>
      </c>
      <c r="H21" s="77">
        <v>10.29889</v>
      </c>
      <c r="I21" s="79">
        <v>11.92543</v>
      </c>
      <c r="J21" s="76">
        <v>60.970129999999997</v>
      </c>
      <c r="K21" s="77">
        <v>59.574089999999998</v>
      </c>
      <c r="L21" s="77">
        <v>62.366160000000001</v>
      </c>
      <c r="M21" s="84"/>
      <c r="N21" s="77">
        <v>11.31836</v>
      </c>
      <c r="O21" s="77">
        <v>10.422029999999999</v>
      </c>
      <c r="P21" s="79">
        <v>12.214700000000001</v>
      </c>
    </row>
    <row r="22" spans="1:16" ht="12" customHeight="1" x14ac:dyDescent="0.25">
      <c r="A22" s="43" t="s">
        <v>118</v>
      </c>
      <c r="B22" s="54" t="s">
        <v>119</v>
      </c>
      <c r="C22" s="80">
        <v>68.334580000000003</v>
      </c>
      <c r="D22" s="81">
        <v>65.243489999999994</v>
      </c>
      <c r="E22" s="81">
        <v>71.425659999999993</v>
      </c>
      <c r="F22" s="85"/>
      <c r="G22" s="81">
        <v>13.35435</v>
      </c>
      <c r="H22" s="81">
        <v>11.19483</v>
      </c>
      <c r="I22" s="82">
        <v>15.513870000000001</v>
      </c>
      <c r="J22" s="80">
        <v>67.523139999999998</v>
      </c>
      <c r="K22" s="81">
        <v>63.756529999999998</v>
      </c>
      <c r="L22" s="81">
        <v>71.289749999999998</v>
      </c>
      <c r="M22" s="85"/>
      <c r="N22" s="81">
        <v>14.61157</v>
      </c>
      <c r="O22" s="81">
        <v>12.870660000000001</v>
      </c>
      <c r="P22" s="82">
        <v>16.35249</v>
      </c>
    </row>
    <row r="23" spans="1:16" ht="12" customHeight="1" x14ac:dyDescent="0.25">
      <c r="C23" s="29"/>
      <c r="D23" s="29"/>
      <c r="E23" s="29"/>
      <c r="F23" s="29"/>
      <c r="G23" s="29"/>
      <c r="H23" s="29"/>
      <c r="I23" s="29"/>
      <c r="J23" s="29"/>
      <c r="K23" s="29"/>
      <c r="L23" s="29"/>
      <c r="M23" s="29"/>
      <c r="N23" s="14"/>
      <c r="O23" s="14"/>
      <c r="P23" s="14"/>
    </row>
    <row r="24" spans="1:16" ht="12" customHeight="1" x14ac:dyDescent="0.25">
      <c r="A24" s="65" t="s">
        <v>13</v>
      </c>
      <c r="C24" s="14"/>
      <c r="D24" s="14"/>
      <c r="E24" s="14"/>
      <c r="F24" s="14"/>
      <c r="G24" s="14"/>
      <c r="H24" s="14"/>
      <c r="I24" s="14"/>
      <c r="J24" s="14"/>
      <c r="K24" s="14"/>
      <c r="L24" s="14"/>
      <c r="M24" s="14"/>
      <c r="N24" s="14"/>
      <c r="O24" s="14"/>
      <c r="P24" s="14"/>
    </row>
    <row r="25" spans="1:16" ht="12" customHeight="1" x14ac:dyDescent="0.25">
      <c r="A25" s="121" t="s">
        <v>171</v>
      </c>
      <c r="B25" s="121"/>
      <c r="C25" s="121"/>
      <c r="D25" s="121"/>
      <c r="E25" s="121"/>
      <c r="F25" s="121"/>
      <c r="G25" s="121"/>
      <c r="H25" s="121"/>
      <c r="I25" s="121"/>
      <c r="J25" s="14"/>
      <c r="K25" s="14"/>
      <c r="L25" s="14"/>
      <c r="M25" s="14"/>
      <c r="N25" s="14"/>
      <c r="O25" s="14"/>
      <c r="P25" s="14"/>
    </row>
    <row r="26" spans="1:16" ht="12" customHeight="1" x14ac:dyDescent="0.25">
      <c r="C26" s="14"/>
      <c r="D26" s="14"/>
      <c r="E26" s="14"/>
      <c r="F26" s="14"/>
      <c r="G26" s="14"/>
      <c r="H26" s="14"/>
      <c r="I26" s="14"/>
      <c r="J26" s="14"/>
      <c r="K26" s="14"/>
      <c r="L26" s="14"/>
      <c r="M26" s="14"/>
      <c r="N26" s="14"/>
      <c r="O26" s="14"/>
      <c r="P26" s="14"/>
    </row>
    <row r="27" spans="1:16" ht="12" customHeight="1" x14ac:dyDescent="0.25">
      <c r="A27" s="96" t="s">
        <v>211</v>
      </c>
      <c r="B27" s="96"/>
      <c r="C27" s="14"/>
      <c r="D27" s="14"/>
      <c r="E27" s="14"/>
      <c r="F27" s="14"/>
      <c r="G27" s="14"/>
      <c r="H27" s="14"/>
      <c r="I27" s="14"/>
      <c r="J27" s="14"/>
      <c r="K27" s="14"/>
      <c r="L27" s="14"/>
      <c r="M27" s="14"/>
      <c r="N27" s="14"/>
      <c r="O27" s="14"/>
      <c r="P27" s="14"/>
    </row>
    <row r="28" spans="1:16" ht="12" customHeight="1" x14ac:dyDescent="0.25">
      <c r="C28" s="14"/>
      <c r="D28" s="14"/>
      <c r="E28" s="14"/>
      <c r="F28" s="14"/>
      <c r="G28" s="14"/>
      <c r="H28" s="14"/>
      <c r="I28" s="14"/>
      <c r="J28" s="14"/>
      <c r="K28" s="14"/>
      <c r="L28" s="14"/>
      <c r="M28" s="14"/>
      <c r="N28" s="14"/>
      <c r="O28" s="14"/>
      <c r="P28" s="14"/>
    </row>
    <row r="29" spans="1:16" ht="12" customHeight="1" x14ac:dyDescent="0.25">
      <c r="C29" s="14"/>
      <c r="D29" s="14"/>
      <c r="E29" s="14"/>
      <c r="F29" s="14"/>
      <c r="G29" s="14"/>
      <c r="H29" s="14"/>
      <c r="I29" s="14"/>
      <c r="J29" s="14"/>
      <c r="K29" s="14"/>
      <c r="L29" s="14"/>
      <c r="M29" s="14"/>
      <c r="N29" s="14"/>
      <c r="O29" s="14"/>
      <c r="P29" s="14"/>
    </row>
    <row r="30" spans="1:16" ht="12" customHeight="1" x14ac:dyDescent="0.25">
      <c r="C30" s="14"/>
      <c r="D30" s="14"/>
      <c r="E30" s="14"/>
      <c r="F30" s="14"/>
      <c r="G30" s="14"/>
      <c r="H30" s="14"/>
      <c r="I30" s="14"/>
      <c r="J30" s="14"/>
      <c r="K30" s="14"/>
      <c r="L30" s="14"/>
      <c r="M30" s="14"/>
      <c r="N30" s="14"/>
      <c r="O30" s="14"/>
      <c r="P30" s="14"/>
    </row>
    <row r="31" spans="1:16" ht="12" customHeight="1" x14ac:dyDescent="0.25">
      <c r="B31" s="16"/>
      <c r="C31" s="14"/>
      <c r="D31" s="14"/>
      <c r="E31" s="14"/>
      <c r="F31" s="14"/>
      <c r="G31" s="14"/>
      <c r="H31" s="14"/>
      <c r="I31" s="14"/>
      <c r="J31" s="14"/>
      <c r="K31" s="14"/>
      <c r="L31" s="14"/>
      <c r="M31" s="14"/>
      <c r="N31" s="14"/>
      <c r="O31" s="14"/>
      <c r="P31" s="14"/>
    </row>
    <row r="32" spans="1:16" ht="12" customHeight="1" x14ac:dyDescent="0.25">
      <c r="B32" s="16"/>
      <c r="C32" s="14"/>
      <c r="D32" s="14"/>
      <c r="E32" s="14"/>
      <c r="F32" s="14"/>
      <c r="G32" s="14"/>
      <c r="H32" s="14"/>
      <c r="I32" s="14"/>
      <c r="J32" s="14"/>
      <c r="K32" s="14"/>
      <c r="L32" s="14"/>
      <c r="M32" s="14"/>
      <c r="N32" s="14"/>
      <c r="O32" s="14"/>
      <c r="P32" s="14"/>
    </row>
    <row r="33" spans="2:16" ht="12" customHeight="1" x14ac:dyDescent="0.25">
      <c r="B33" s="16"/>
      <c r="C33" s="14"/>
      <c r="D33" s="14"/>
      <c r="E33" s="14"/>
      <c r="F33" s="14"/>
      <c r="G33" s="14"/>
      <c r="H33" s="14"/>
      <c r="I33" s="14"/>
      <c r="J33" s="14"/>
      <c r="K33" s="14"/>
      <c r="L33" s="14"/>
      <c r="M33" s="14"/>
      <c r="N33" s="14"/>
      <c r="O33" s="14"/>
      <c r="P33" s="14"/>
    </row>
    <row r="34" spans="2:16" ht="12" customHeight="1" x14ac:dyDescent="0.25">
      <c r="B34" s="16"/>
      <c r="C34" s="14"/>
      <c r="D34" s="14"/>
      <c r="E34" s="14"/>
      <c r="F34" s="14"/>
      <c r="G34" s="14"/>
      <c r="H34" s="14"/>
      <c r="I34" s="14"/>
      <c r="J34" s="14"/>
      <c r="K34" s="14"/>
      <c r="L34" s="14"/>
      <c r="M34" s="14"/>
      <c r="N34" s="14"/>
      <c r="O34" s="14"/>
      <c r="P34" s="14"/>
    </row>
    <row r="35" spans="2:16" ht="12" customHeight="1" x14ac:dyDescent="0.25">
      <c r="B35" s="16"/>
      <c r="C35" s="14"/>
      <c r="D35" s="14"/>
      <c r="E35" s="14"/>
      <c r="F35" s="14"/>
      <c r="G35" s="14"/>
      <c r="H35" s="14"/>
      <c r="I35" s="14"/>
      <c r="J35" s="14"/>
      <c r="K35" s="14"/>
      <c r="L35" s="14"/>
      <c r="M35" s="14"/>
      <c r="N35" s="14"/>
      <c r="O35" s="14"/>
      <c r="P35" s="14"/>
    </row>
    <row r="36" spans="2:16" x14ac:dyDescent="0.25">
      <c r="B36" s="16"/>
      <c r="C36" s="14"/>
      <c r="D36" s="14"/>
      <c r="E36" s="14"/>
      <c r="F36" s="14"/>
      <c r="G36" s="14"/>
      <c r="H36" s="14"/>
      <c r="I36" s="14"/>
      <c r="J36" s="14"/>
      <c r="K36" s="14"/>
      <c r="L36" s="14"/>
      <c r="M36" s="14"/>
      <c r="N36" s="14"/>
      <c r="O36" s="14"/>
      <c r="P36" s="14"/>
    </row>
    <row r="37" spans="2:16" x14ac:dyDescent="0.25">
      <c r="B37" s="16"/>
      <c r="C37" s="14"/>
      <c r="D37" s="14"/>
      <c r="E37" s="14"/>
      <c r="F37" s="14"/>
      <c r="G37" s="14"/>
      <c r="H37" s="14"/>
      <c r="I37" s="14"/>
      <c r="J37" s="14"/>
      <c r="K37" s="14"/>
      <c r="L37" s="14"/>
      <c r="M37" s="14"/>
      <c r="N37" s="14"/>
      <c r="O37" s="14"/>
      <c r="P37" s="14"/>
    </row>
    <row r="38" spans="2:16" x14ac:dyDescent="0.25">
      <c r="B38" s="16"/>
      <c r="C38" s="14"/>
      <c r="D38" s="14"/>
      <c r="E38" s="14"/>
      <c r="F38" s="14"/>
      <c r="G38" s="14"/>
      <c r="H38" s="14"/>
      <c r="I38" s="14"/>
      <c r="J38" s="14"/>
      <c r="K38" s="14"/>
      <c r="L38" s="14"/>
      <c r="M38" s="14"/>
      <c r="N38" s="14"/>
      <c r="O38" s="14"/>
      <c r="P38" s="14"/>
    </row>
    <row r="39" spans="2:16" x14ac:dyDescent="0.25">
      <c r="B39" s="16"/>
      <c r="C39" s="16"/>
      <c r="D39" s="16"/>
      <c r="E39" s="16"/>
      <c r="F39" s="16"/>
      <c r="G39" s="16"/>
      <c r="H39" s="16"/>
      <c r="I39" s="16"/>
      <c r="J39" s="16"/>
      <c r="K39" s="16"/>
      <c r="L39" s="16"/>
      <c r="M39" s="16"/>
      <c r="N39" s="16"/>
      <c r="O39" s="16"/>
      <c r="P39" s="16"/>
    </row>
    <row r="40" spans="2:16" x14ac:dyDescent="0.25">
      <c r="B40" s="16"/>
      <c r="C40" s="16"/>
      <c r="D40" s="16"/>
      <c r="E40" s="16"/>
      <c r="F40" s="16"/>
      <c r="G40" s="16"/>
      <c r="H40" s="16"/>
      <c r="I40" s="16"/>
      <c r="J40" s="16"/>
      <c r="K40" s="16"/>
      <c r="L40" s="16"/>
      <c r="M40" s="16"/>
      <c r="N40" s="16"/>
      <c r="O40" s="16"/>
      <c r="P40" s="16"/>
    </row>
  </sheetData>
  <mergeCells count="17">
    <mergeCell ref="K5:K7"/>
    <mergeCell ref="L5:L7"/>
    <mergeCell ref="N5:N7"/>
    <mergeCell ref="O5:O7"/>
    <mergeCell ref="A1:G1"/>
    <mergeCell ref="A2:E2"/>
    <mergeCell ref="J4:P4"/>
    <mergeCell ref="H5:H7"/>
    <mergeCell ref="G5:G7"/>
    <mergeCell ref="I5:I7"/>
    <mergeCell ref="A4:A7"/>
    <mergeCell ref="B4:B7"/>
    <mergeCell ref="C5:C7"/>
    <mergeCell ref="D5:D7"/>
    <mergeCell ref="E5:E7"/>
    <mergeCell ref="P5:P7"/>
    <mergeCell ref="J5:J7"/>
  </mergeCells>
  <hyperlinks>
    <hyperlink ref="H1" location="Contents!A1" display="back to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3"/>
  <sheetViews>
    <sheetView workbookViewId="0">
      <selection activeCell="E31" sqref="E31"/>
    </sheetView>
  </sheetViews>
  <sheetFormatPr defaultRowHeight="15" x14ac:dyDescent="0.25"/>
  <cols>
    <col min="1" max="1" width="2.85546875" customWidth="1"/>
    <col min="3" max="3" width="5.28515625" customWidth="1"/>
    <col min="6" max="6" width="7.28515625" customWidth="1"/>
  </cols>
  <sheetData>
    <row r="3" spans="1:8" x14ac:dyDescent="0.25">
      <c r="B3" t="s">
        <v>181</v>
      </c>
      <c r="D3" s="1" t="s">
        <v>172</v>
      </c>
      <c r="E3" s="1" t="s">
        <v>173</v>
      </c>
      <c r="F3" s="1" t="s">
        <v>164</v>
      </c>
      <c r="G3" s="1" t="s">
        <v>25</v>
      </c>
      <c r="H3" s="1" t="s">
        <v>174</v>
      </c>
    </row>
    <row r="4" spans="1:8" x14ac:dyDescent="0.25">
      <c r="A4">
        <f>_xlfn.RANK.AVG('Figure 6 Data'!C9,'Figure 6 Data'!C$9:C$22,1)</f>
        <v>4</v>
      </c>
      <c r="B4" s="40" t="s">
        <v>99</v>
      </c>
      <c r="C4" s="40">
        <v>14</v>
      </c>
      <c r="D4" t="str">
        <f t="shared" ref="D4:D16" si="0">VLOOKUP(C4,A$4:B$17,2,FALSE)</f>
        <v>Orkney</v>
      </c>
      <c r="E4" s="55">
        <f>VLOOKUP($D4,'Figure 6 Data'!$A$9:$E$22,3,FALSE)</f>
        <v>71.24127</v>
      </c>
      <c r="F4" s="55">
        <f>VLOOKUP($D4,'Figure 6 Data'!$A$9:$E$22,4,FALSE)</f>
        <v>66.186059999999998</v>
      </c>
      <c r="G4" s="55">
        <f>'Figure 6 Data'!$C$8</f>
        <v>60.926209999999998</v>
      </c>
      <c r="H4" s="55">
        <f>E4-F4</f>
        <v>5.0552100000000024</v>
      </c>
    </row>
    <row r="5" spans="1:8" x14ac:dyDescent="0.25">
      <c r="A5">
        <f>_xlfn.RANK.AVG('Figure 6 Data'!C10,'Figure 6 Data'!C$9:C$22,1)</f>
        <v>11</v>
      </c>
      <c r="B5" s="40" t="s">
        <v>108</v>
      </c>
      <c r="C5" s="40">
        <v>13</v>
      </c>
      <c r="D5" t="str">
        <f t="shared" si="0"/>
        <v>Western Isles</v>
      </c>
      <c r="E5" s="55">
        <f>VLOOKUP($D5,'Figure 6 Data'!$A$9:$E$22,3,FALSE)</f>
        <v>68.334580000000003</v>
      </c>
      <c r="F5" s="55">
        <f>VLOOKUP($D5,'Figure 6 Data'!$A$9:$E$22,4,FALSE)</f>
        <v>65.243489999999994</v>
      </c>
      <c r="G5" s="55">
        <f>'Figure 6 Data'!$C$8</f>
        <v>60.926209999999998</v>
      </c>
      <c r="H5" s="55">
        <f t="shared" ref="H5:H17" si="1">E5-F5</f>
        <v>3.0910900000000083</v>
      </c>
    </row>
    <row r="6" spans="1:8" x14ac:dyDescent="0.25">
      <c r="A6">
        <f>_xlfn.RANK.AVG('Figure 6 Data'!C11,'Figure 6 Data'!C$9:C$22,1)</f>
        <v>9</v>
      </c>
      <c r="B6" s="40" t="s">
        <v>55</v>
      </c>
      <c r="C6" s="40">
        <v>12</v>
      </c>
      <c r="D6" t="str">
        <f t="shared" si="0"/>
        <v>Highland</v>
      </c>
      <c r="E6" s="55">
        <f>VLOOKUP($D6,'Figure 6 Data'!$A$9:$E$22,3,FALSE)</f>
        <v>64.297039999999996</v>
      </c>
      <c r="F6" s="55">
        <f>VLOOKUP($D6,'Figure 6 Data'!$A$9:$E$22,4,FALSE)</f>
        <v>62.51332</v>
      </c>
      <c r="G6" s="55">
        <f>'Figure 6 Data'!$C$8</f>
        <v>60.926209999999998</v>
      </c>
      <c r="H6" s="55">
        <f t="shared" si="1"/>
        <v>1.7837199999999953</v>
      </c>
    </row>
    <row r="7" spans="1:8" x14ac:dyDescent="0.25">
      <c r="A7">
        <f>_xlfn.RANK.AVG('Figure 6 Data'!C12,'Figure 6 Data'!C$9:C$22,1)</f>
        <v>1</v>
      </c>
      <c r="B7" s="40" t="s">
        <v>51</v>
      </c>
      <c r="C7" s="40">
        <v>11</v>
      </c>
      <c r="D7" t="str">
        <f t="shared" si="0"/>
        <v>Borders</v>
      </c>
      <c r="E7" s="55">
        <f>VLOOKUP($D7,'Figure 6 Data'!$A$9:$E$22,3,FALSE)</f>
        <v>64.119240000000005</v>
      </c>
      <c r="F7" s="55">
        <f>VLOOKUP($D7,'Figure 6 Data'!$A$9:$E$22,4,FALSE)</f>
        <v>62.044930000000001</v>
      </c>
      <c r="G7" s="55">
        <f>'Figure 6 Data'!$C$8</f>
        <v>60.926209999999998</v>
      </c>
      <c r="H7" s="55">
        <f t="shared" si="1"/>
        <v>2.0743100000000041</v>
      </c>
    </row>
    <row r="8" spans="1:8" x14ac:dyDescent="0.25">
      <c r="A8">
        <f>_xlfn.RANK.AVG('Figure 6 Data'!C13,'Figure 6 Data'!C$9:C$22,1)</f>
        <v>5</v>
      </c>
      <c r="B8" s="40" t="s">
        <v>101</v>
      </c>
      <c r="C8" s="40">
        <v>10</v>
      </c>
      <c r="D8" t="str">
        <f t="shared" si="0"/>
        <v>Shetland</v>
      </c>
      <c r="E8" s="55">
        <f>VLOOKUP($D8,'Figure 6 Data'!$A$9:$E$22,3,FALSE)</f>
        <v>63.511740000000003</v>
      </c>
      <c r="F8" s="55">
        <f>VLOOKUP($D8,'Figure 6 Data'!$A$9:$E$22,4,FALSE)</f>
        <v>56.171939999999999</v>
      </c>
      <c r="G8" s="55">
        <f>'Figure 6 Data'!$C$8</f>
        <v>60.926209999999998</v>
      </c>
      <c r="H8" s="55">
        <f t="shared" si="1"/>
        <v>7.3398000000000039</v>
      </c>
    </row>
    <row r="9" spans="1:8" x14ac:dyDescent="0.25">
      <c r="A9">
        <f>_xlfn.RANK.AVG('Figure 6 Data'!C14,'Figure 6 Data'!C$9:C$22,1)</f>
        <v>8</v>
      </c>
      <c r="B9" s="40" t="s">
        <v>110</v>
      </c>
      <c r="C9" s="40">
        <v>9</v>
      </c>
      <c r="D9" t="str">
        <f t="shared" si="0"/>
        <v>Dumfries and Galloway</v>
      </c>
      <c r="E9" s="55">
        <f>VLOOKUP($D9,'Figure 6 Data'!$A$9:$E$22,3,FALSE)</f>
        <v>63.11054</v>
      </c>
      <c r="F9" s="55">
        <f>VLOOKUP($D9,'Figure 6 Data'!$A$9:$E$22,4,FALSE)</f>
        <v>61.077509999999997</v>
      </c>
      <c r="G9" s="55">
        <f>'Figure 6 Data'!$C$8</f>
        <v>60.926209999999998</v>
      </c>
      <c r="H9" s="55">
        <f t="shared" si="1"/>
        <v>2.0330300000000037</v>
      </c>
    </row>
    <row r="10" spans="1:8" x14ac:dyDescent="0.25">
      <c r="A10">
        <f>_xlfn.RANK.AVG('Figure 6 Data'!C15,'Figure 6 Data'!C$9:C$22,1)</f>
        <v>3</v>
      </c>
      <c r="B10" s="40" t="s">
        <v>95</v>
      </c>
      <c r="C10" s="40">
        <v>8</v>
      </c>
      <c r="D10" t="str">
        <f t="shared" si="0"/>
        <v>Grampian</v>
      </c>
      <c r="E10" s="55">
        <f>VLOOKUP($D10,'Figure 6 Data'!$A$9:$E$22,3,FALSE)</f>
        <v>63.023099999999999</v>
      </c>
      <c r="F10" s="55">
        <f>VLOOKUP($D10,'Figure 6 Data'!$A$9:$E$22,4,FALSE)</f>
        <v>61.482909999999997</v>
      </c>
      <c r="G10" s="55">
        <f>'Figure 6 Data'!$C$8</f>
        <v>60.926209999999998</v>
      </c>
      <c r="H10" s="55">
        <f t="shared" si="1"/>
        <v>1.5401900000000026</v>
      </c>
    </row>
    <row r="11" spans="1:8" x14ac:dyDescent="0.25">
      <c r="A11">
        <f>_xlfn.RANK.AVG('Figure 6 Data'!C16,'Figure 6 Data'!C$9:C$22,1)</f>
        <v>12</v>
      </c>
      <c r="B11" s="40" t="s">
        <v>65</v>
      </c>
      <c r="C11" s="40">
        <v>7</v>
      </c>
      <c r="D11" t="str">
        <f t="shared" si="0"/>
        <v>Lothian</v>
      </c>
      <c r="E11" s="55">
        <f>VLOOKUP($D11,'Figure 6 Data'!$A$9:$E$22,3,FALSE)</f>
        <v>62.807369999999999</v>
      </c>
      <c r="F11" s="55">
        <f>VLOOKUP($D11,'Figure 6 Data'!$A$9:$E$22,4,FALSE)</f>
        <v>61.427190000000003</v>
      </c>
      <c r="G11" s="55">
        <f>'Figure 6 Data'!$C$8</f>
        <v>60.926209999999998</v>
      </c>
      <c r="H11" s="55">
        <f t="shared" si="1"/>
        <v>1.3801799999999957</v>
      </c>
    </row>
    <row r="12" spans="1:8" x14ac:dyDescent="0.25">
      <c r="A12">
        <f>_xlfn.RANK.AVG('Figure 6 Data'!C17,'Figure 6 Data'!C$9:C$22,1)</f>
        <v>2</v>
      </c>
      <c r="B12" s="40" t="s">
        <v>97</v>
      </c>
      <c r="C12" s="40">
        <v>6</v>
      </c>
      <c r="D12" t="str">
        <f t="shared" si="0"/>
        <v>Tayside</v>
      </c>
      <c r="E12" s="55">
        <f>VLOOKUP($D12,'Figure 6 Data'!$A$9:$E$22,3,FALSE)</f>
        <v>61.801369999999999</v>
      </c>
      <c r="F12" s="55">
        <f>VLOOKUP($D12,'Figure 6 Data'!$A$9:$E$22,4,FALSE)</f>
        <v>60.511099999999999</v>
      </c>
      <c r="G12" s="55">
        <f>'Figure 6 Data'!$C$8</f>
        <v>60.926209999999998</v>
      </c>
      <c r="H12" s="55">
        <f t="shared" si="1"/>
        <v>1.2902699999999996</v>
      </c>
    </row>
    <row r="13" spans="1:8" x14ac:dyDescent="0.25">
      <c r="A13">
        <f>_xlfn.RANK.AVG('Figure 6 Data'!C18,'Figure 6 Data'!C$9:C$22,1)</f>
        <v>7</v>
      </c>
      <c r="B13" s="40" t="s">
        <v>112</v>
      </c>
      <c r="C13" s="40">
        <v>5</v>
      </c>
      <c r="D13" t="str">
        <f t="shared" si="0"/>
        <v>Forth Valley</v>
      </c>
      <c r="E13" s="55">
        <f>VLOOKUP($D13,'Figure 6 Data'!$A$9:$E$22,3,FALSE)</f>
        <v>61.664679999999997</v>
      </c>
      <c r="F13" s="55">
        <f>VLOOKUP($D13,'Figure 6 Data'!$A$9:$E$22,4,FALSE)</f>
        <v>60.169690000000003</v>
      </c>
      <c r="G13" s="55">
        <f>'Figure 6 Data'!$C$8</f>
        <v>60.926209999999998</v>
      </c>
      <c r="H13" s="55">
        <f t="shared" si="1"/>
        <v>1.4949899999999943</v>
      </c>
    </row>
    <row r="14" spans="1:8" x14ac:dyDescent="0.25">
      <c r="A14">
        <f>_xlfn.RANK.AVG('Figure 6 Data'!C19,'Figure 6 Data'!C$9:C$22,1)</f>
        <v>14</v>
      </c>
      <c r="B14" s="40" t="s">
        <v>114</v>
      </c>
      <c r="C14" s="40">
        <v>4</v>
      </c>
      <c r="D14" t="str">
        <f t="shared" si="0"/>
        <v>Ayrshire and Arran</v>
      </c>
      <c r="E14" s="55">
        <f>VLOOKUP($D14,'Figure 6 Data'!$A$9:$E$22,3,FALSE)</f>
        <v>58.956009999999999</v>
      </c>
      <c r="F14" s="55">
        <f>VLOOKUP($D14,'Figure 6 Data'!$A$9:$E$22,4,FALSE)</f>
        <v>57.52064</v>
      </c>
      <c r="G14" s="55">
        <f>'Figure 6 Data'!$C$8</f>
        <v>60.926209999999998</v>
      </c>
      <c r="H14" s="55">
        <f t="shared" si="1"/>
        <v>1.4353699999999989</v>
      </c>
    </row>
    <row r="15" spans="1:8" x14ac:dyDescent="0.25">
      <c r="A15">
        <f>_xlfn.RANK.AVG('Figure 6 Data'!C20,'Figure 6 Data'!C$9:C$22,1)</f>
        <v>10</v>
      </c>
      <c r="B15" s="40" t="s">
        <v>116</v>
      </c>
      <c r="C15" s="40">
        <v>3</v>
      </c>
      <c r="D15" t="str">
        <f t="shared" si="0"/>
        <v>Greater Glasgow and Clyde</v>
      </c>
      <c r="E15" s="55">
        <f>VLOOKUP($D15,'Figure 6 Data'!$A$9:$E$22,3,FALSE)</f>
        <v>58.93206</v>
      </c>
      <c r="F15" s="55">
        <f>VLOOKUP($D15,'Figure 6 Data'!$A$9:$E$22,4,FALSE)</f>
        <v>57.841990000000003</v>
      </c>
      <c r="G15" s="55">
        <f>'Figure 6 Data'!$C$8</f>
        <v>60.926209999999998</v>
      </c>
      <c r="H15" s="55">
        <f t="shared" si="1"/>
        <v>1.0900699999999972</v>
      </c>
    </row>
    <row r="16" spans="1:8" x14ac:dyDescent="0.25">
      <c r="A16">
        <f>_xlfn.RANK.AVG('Figure 6 Data'!C21,'Figure 6 Data'!C$9:C$22,1)</f>
        <v>6</v>
      </c>
      <c r="B16" s="40" t="s">
        <v>105</v>
      </c>
      <c r="C16" s="40">
        <v>2</v>
      </c>
      <c r="D16" t="str">
        <f t="shared" si="0"/>
        <v>Lanarkshire</v>
      </c>
      <c r="E16" s="55">
        <f>VLOOKUP($D16,'Figure 6 Data'!$A$9:$E$22,3,FALSE)</f>
        <v>58.039389999999997</v>
      </c>
      <c r="F16" s="55">
        <f>VLOOKUP($D16,'Figure 6 Data'!$A$9:$E$22,4,FALSE)</f>
        <v>56.474620000000002</v>
      </c>
      <c r="G16" s="55">
        <f>'Figure 6 Data'!$C$8</f>
        <v>60.926209999999998</v>
      </c>
      <c r="H16" s="55">
        <f t="shared" si="1"/>
        <v>1.5647699999999958</v>
      </c>
    </row>
    <row r="17" spans="1:8" x14ac:dyDescent="0.25">
      <c r="A17">
        <f>_xlfn.RANK.AVG('Figure 6 Data'!C22,'Figure 6 Data'!C$9:C$22,1)</f>
        <v>13</v>
      </c>
      <c r="B17" s="43" t="s">
        <v>118</v>
      </c>
      <c r="C17" s="40">
        <v>1</v>
      </c>
      <c r="D17" t="str">
        <f t="shared" ref="D17" si="2">VLOOKUP(C17,A$4:B$17,2,FALSE)</f>
        <v>Fife</v>
      </c>
      <c r="E17" s="55">
        <f>VLOOKUP($D17,'Figure 6 Data'!$A$9:$E$22,3,FALSE)</f>
        <v>57.841990000000003</v>
      </c>
      <c r="F17" s="55">
        <f>VLOOKUP($D17,'Figure 6 Data'!$A$9:$E$22,4,FALSE)</f>
        <v>55.433320000000002</v>
      </c>
      <c r="G17" s="55">
        <f>'Figure 6 Data'!$C$8</f>
        <v>60.926209999999998</v>
      </c>
      <c r="H17" s="55">
        <f t="shared" si="1"/>
        <v>2.4086700000000008</v>
      </c>
    </row>
    <row r="19" spans="1:8" x14ac:dyDescent="0.25">
      <c r="B19" t="s">
        <v>180</v>
      </c>
      <c r="D19" s="1" t="s">
        <v>172</v>
      </c>
      <c r="E19" s="1" t="s">
        <v>173</v>
      </c>
      <c r="F19" s="1" t="s">
        <v>164</v>
      </c>
      <c r="G19" s="1" t="s">
        <v>25</v>
      </c>
      <c r="H19" s="1" t="s">
        <v>174</v>
      </c>
    </row>
    <row r="20" spans="1:8" x14ac:dyDescent="0.25">
      <c r="A20">
        <f>_xlfn.RANK.AVG('Figure 6 Data'!J9,'Figure 6 Data'!$J$9:$J$22,1)</f>
        <v>1</v>
      </c>
      <c r="B20" s="40" t="s">
        <v>99</v>
      </c>
      <c r="C20" s="40">
        <v>14</v>
      </c>
      <c r="D20" t="str">
        <f>VLOOKUP(C20,A$20:B$33,2,FALSE)</f>
        <v>Orkney</v>
      </c>
      <c r="E20" s="55">
        <f>VLOOKUP($D20,'Figure 6 Data'!$A$8:$K$22,10,FALSE)</f>
        <v>77.487520000000004</v>
      </c>
      <c r="F20" s="55">
        <f>VLOOKUP($D20,'Figure 6 Data'!$A$8:$K$22,11,FALSE)</f>
        <v>73.92841</v>
      </c>
      <c r="G20" s="55">
        <f>'Figure 6 Data'!$J$8</f>
        <v>61.785640000000001</v>
      </c>
      <c r="H20" s="55">
        <f>E20-F20</f>
        <v>3.559110000000004</v>
      </c>
    </row>
    <row r="21" spans="1:8" x14ac:dyDescent="0.25">
      <c r="A21">
        <f>_xlfn.RANK.AVG('Figure 6 Data'!J10,'Figure 6 Data'!$J$9:$J$22,1)</f>
        <v>12</v>
      </c>
      <c r="B21" s="40" t="s">
        <v>108</v>
      </c>
      <c r="C21" s="40">
        <v>13</v>
      </c>
      <c r="D21" t="str">
        <f t="shared" ref="D21:D33" si="3">VLOOKUP(C21,A$20:B$33,2,FALSE)</f>
        <v>Western Isles</v>
      </c>
      <c r="E21" s="55">
        <f>VLOOKUP($D21,'Figure 6 Data'!$A$8:$K$22,10,FALSE)</f>
        <v>67.523139999999998</v>
      </c>
      <c r="F21" s="55">
        <f>VLOOKUP($D21,'Figure 6 Data'!$A$8:$K$22,11,FALSE)</f>
        <v>63.756529999999998</v>
      </c>
      <c r="G21" s="55">
        <f>'Figure 6 Data'!$J$8</f>
        <v>61.785640000000001</v>
      </c>
      <c r="H21" s="55">
        <f t="shared" ref="H21:H33" si="4">E21-F21</f>
        <v>3.76661</v>
      </c>
    </row>
    <row r="22" spans="1:8" x14ac:dyDescent="0.25">
      <c r="A22">
        <f>_xlfn.RANK.AVG('Figure 6 Data'!J11,'Figure 6 Data'!$J$9:$J$22,1)</f>
        <v>6</v>
      </c>
      <c r="B22" s="40" t="s">
        <v>55</v>
      </c>
      <c r="C22" s="40">
        <v>12</v>
      </c>
      <c r="D22" t="str">
        <f t="shared" si="3"/>
        <v>Borders</v>
      </c>
      <c r="E22" s="55">
        <f>VLOOKUP($D22,'Figure 6 Data'!$A$8:$K$22,10,FALSE)</f>
        <v>65.302629999999994</v>
      </c>
      <c r="F22" s="55">
        <f>VLOOKUP($D22,'Figure 6 Data'!$A$8:$K$22,11,FALSE)</f>
        <v>62.792650000000002</v>
      </c>
      <c r="G22" s="55">
        <f>'Figure 6 Data'!$J$8</f>
        <v>61.785640000000001</v>
      </c>
      <c r="H22" s="55">
        <f t="shared" si="4"/>
        <v>2.5099799999999917</v>
      </c>
    </row>
    <row r="23" spans="1:8" x14ac:dyDescent="0.25">
      <c r="A23">
        <f>_xlfn.RANK.AVG('Figure 6 Data'!J12,'Figure 6 Data'!$J$9:$J$22,1)</f>
        <v>3</v>
      </c>
      <c r="B23" s="40" t="s">
        <v>51</v>
      </c>
      <c r="C23" s="40">
        <v>11</v>
      </c>
      <c r="D23" t="str">
        <f t="shared" si="3"/>
        <v>Highland</v>
      </c>
      <c r="E23" s="55">
        <f>VLOOKUP($D23,'Figure 6 Data'!$A$8:$K$22,10,FALSE)</f>
        <v>65.142380000000003</v>
      </c>
      <c r="F23" s="55">
        <f>VLOOKUP($D23,'Figure 6 Data'!$A$8:$K$22,11,FALSE)</f>
        <v>62.882179999999998</v>
      </c>
      <c r="G23" s="55">
        <f>'Figure 6 Data'!$J$8</f>
        <v>61.785640000000001</v>
      </c>
      <c r="H23" s="55">
        <f t="shared" si="4"/>
        <v>2.2602000000000046</v>
      </c>
    </row>
    <row r="24" spans="1:8" x14ac:dyDescent="0.25">
      <c r="A24">
        <f>_xlfn.RANK.AVG('Figure 6 Data'!J13,'Figure 6 Data'!$J$9:$J$22,1)</f>
        <v>7</v>
      </c>
      <c r="B24" s="40" t="s">
        <v>101</v>
      </c>
      <c r="C24" s="40">
        <v>10</v>
      </c>
      <c r="D24" t="str">
        <f t="shared" si="3"/>
        <v>Lothian</v>
      </c>
      <c r="E24" s="55">
        <f>VLOOKUP($D24,'Figure 6 Data'!$A$8:$K$22,10,FALSE)</f>
        <v>65.05668</v>
      </c>
      <c r="F24" s="55">
        <f>VLOOKUP($D24,'Figure 6 Data'!$A$8:$K$22,11,FALSE)</f>
        <v>63.728810000000003</v>
      </c>
      <c r="G24" s="55">
        <f>'Figure 6 Data'!$J$8</f>
        <v>61.785640000000001</v>
      </c>
      <c r="H24" s="55">
        <f t="shared" si="4"/>
        <v>1.3278699999999972</v>
      </c>
    </row>
    <row r="25" spans="1:8" x14ac:dyDescent="0.25">
      <c r="A25">
        <f>_xlfn.RANK.AVG('Figure 6 Data'!J14,'Figure 6 Data'!$J$9:$J$22,1)</f>
        <v>9</v>
      </c>
      <c r="B25" s="40" t="s">
        <v>110</v>
      </c>
      <c r="C25" s="40">
        <v>9</v>
      </c>
      <c r="D25" t="str">
        <f t="shared" si="3"/>
        <v>Grampian</v>
      </c>
      <c r="E25" s="55">
        <f>VLOOKUP($D25,'Figure 6 Data'!$A$8:$K$22,10,FALSE)</f>
        <v>63.460259999999998</v>
      </c>
      <c r="F25" s="55">
        <f>VLOOKUP($D25,'Figure 6 Data'!$A$8:$K$22,11,FALSE)</f>
        <v>61.828409999999998</v>
      </c>
      <c r="G25" s="55">
        <f>'Figure 6 Data'!$J$8</f>
        <v>61.785640000000001</v>
      </c>
      <c r="H25" s="55">
        <f t="shared" si="4"/>
        <v>1.63185</v>
      </c>
    </row>
    <row r="26" spans="1:8" x14ac:dyDescent="0.25">
      <c r="A26">
        <f>_xlfn.RANK.AVG('Figure 6 Data'!J15,'Figure 6 Data'!$J$9:$J$22,1)</f>
        <v>4</v>
      </c>
      <c r="B26" s="40" t="s">
        <v>95</v>
      </c>
      <c r="C26" s="40">
        <v>8</v>
      </c>
      <c r="D26" t="str">
        <f t="shared" si="3"/>
        <v>Shetland</v>
      </c>
      <c r="E26" s="55">
        <f>VLOOKUP($D26,'Figure 6 Data'!$A$8:$K$22,10,FALSE)</f>
        <v>62.499760000000002</v>
      </c>
      <c r="F26" s="55">
        <f>VLOOKUP($D26,'Figure 6 Data'!$A$8:$K$22,11,FALSE)</f>
        <v>55.593710000000002</v>
      </c>
      <c r="G26" s="55">
        <f>'Figure 6 Data'!$J$8</f>
        <v>61.785640000000001</v>
      </c>
      <c r="H26" s="55">
        <f t="shared" si="4"/>
        <v>6.9060500000000005</v>
      </c>
    </row>
    <row r="27" spans="1:8" x14ac:dyDescent="0.25">
      <c r="A27">
        <f>_xlfn.RANK.AVG('Figure 6 Data'!J16,'Figure 6 Data'!$J$9:$J$22,1)</f>
        <v>11</v>
      </c>
      <c r="B27" s="40" t="s">
        <v>65</v>
      </c>
      <c r="C27" s="40">
        <v>7</v>
      </c>
      <c r="D27" t="str">
        <f t="shared" si="3"/>
        <v>Forth Valley</v>
      </c>
      <c r="E27" s="55">
        <f>VLOOKUP($D27,'Figure 6 Data'!$A$8:$K$22,10,FALSE)</f>
        <v>61.834670000000003</v>
      </c>
      <c r="F27" s="55">
        <f>VLOOKUP($D27,'Figure 6 Data'!$A$8:$K$22,11,FALSE)</f>
        <v>60.214289999999998</v>
      </c>
      <c r="G27" s="55">
        <f>'Figure 6 Data'!$J$8</f>
        <v>61.785640000000001</v>
      </c>
      <c r="H27" s="55">
        <f t="shared" si="4"/>
        <v>1.6203800000000044</v>
      </c>
    </row>
    <row r="28" spans="1:8" x14ac:dyDescent="0.25">
      <c r="A28">
        <f>_xlfn.RANK.AVG('Figure 6 Data'!J17,'Figure 6 Data'!$J$9:$J$22,1)</f>
        <v>2</v>
      </c>
      <c r="B28" s="40" t="s">
        <v>97</v>
      </c>
      <c r="C28" s="40">
        <v>6</v>
      </c>
      <c r="D28" t="str">
        <f t="shared" si="3"/>
        <v>Dumfries and Galloway</v>
      </c>
      <c r="E28" s="55">
        <f>VLOOKUP($D28,'Figure 6 Data'!$A$8:$K$22,10,FALSE)</f>
        <v>61.409500000000001</v>
      </c>
      <c r="F28" s="55">
        <f>VLOOKUP($D28,'Figure 6 Data'!$A$8:$K$22,11,FALSE)</f>
        <v>59.023000000000003</v>
      </c>
      <c r="G28" s="55">
        <f>'Figure 6 Data'!$J$8</f>
        <v>61.785640000000001</v>
      </c>
      <c r="H28" s="55">
        <f t="shared" si="4"/>
        <v>2.3864999999999981</v>
      </c>
    </row>
    <row r="29" spans="1:8" x14ac:dyDescent="0.25">
      <c r="A29">
        <f>_xlfn.RANK.AVG('Figure 6 Data'!J18,'Figure 6 Data'!$J$9:$J$22,1)</f>
        <v>10</v>
      </c>
      <c r="B29" s="40" t="s">
        <v>112</v>
      </c>
      <c r="C29" s="40">
        <v>5</v>
      </c>
      <c r="D29" t="str">
        <f t="shared" si="3"/>
        <v>Tayside</v>
      </c>
      <c r="E29" s="55">
        <f>VLOOKUP($D29,'Figure 6 Data'!$A$8:$K$22,10,FALSE)</f>
        <v>60.970129999999997</v>
      </c>
      <c r="F29" s="55">
        <f>VLOOKUP($D29,'Figure 6 Data'!$A$8:$K$22,11,FALSE)</f>
        <v>59.574089999999998</v>
      </c>
      <c r="G29" s="55">
        <f>'Figure 6 Data'!$J$8</f>
        <v>61.785640000000001</v>
      </c>
      <c r="H29" s="55">
        <f t="shared" si="4"/>
        <v>1.3960399999999993</v>
      </c>
    </row>
    <row r="30" spans="1:8" x14ac:dyDescent="0.25">
      <c r="A30">
        <f>_xlfn.RANK.AVG('Figure 6 Data'!J19,'Figure 6 Data'!$J$9:$J$22,1)</f>
        <v>14</v>
      </c>
      <c r="B30" s="40" t="s">
        <v>114</v>
      </c>
      <c r="C30" s="40">
        <v>4</v>
      </c>
      <c r="D30" t="str">
        <f t="shared" si="3"/>
        <v>Greater Glasgow and Clyde</v>
      </c>
      <c r="E30" s="55">
        <f>VLOOKUP($D30,'Figure 6 Data'!$A$8:$K$22,10,FALSE)</f>
        <v>60.28105</v>
      </c>
      <c r="F30" s="55">
        <f>VLOOKUP($D30,'Figure 6 Data'!$A$8:$K$22,11,FALSE)</f>
        <v>59.01455</v>
      </c>
      <c r="G30" s="55">
        <f>'Figure 6 Data'!$J$8</f>
        <v>61.785640000000001</v>
      </c>
      <c r="H30" s="55">
        <f t="shared" si="4"/>
        <v>1.2665000000000006</v>
      </c>
    </row>
    <row r="31" spans="1:8" x14ac:dyDescent="0.25">
      <c r="A31">
        <f>_xlfn.RANK.AVG('Figure 6 Data'!J20,'Figure 6 Data'!$J$9:$J$22,1)</f>
        <v>8</v>
      </c>
      <c r="B31" s="40" t="s">
        <v>116</v>
      </c>
      <c r="C31" s="40">
        <v>3</v>
      </c>
      <c r="D31" t="str">
        <f t="shared" si="3"/>
        <v>Fife</v>
      </c>
      <c r="E31" s="55">
        <f>VLOOKUP($D31,'Figure 6 Data'!$A$8:$K$22,10,FALSE)</f>
        <v>58.976260000000003</v>
      </c>
      <c r="F31" s="55">
        <f>VLOOKUP($D31,'Figure 6 Data'!$A$8:$K$22,11,FALSE)</f>
        <v>56.404559999999996</v>
      </c>
      <c r="G31" s="55">
        <f>'Figure 6 Data'!$J$8</f>
        <v>61.785640000000001</v>
      </c>
      <c r="H31" s="55">
        <f t="shared" si="4"/>
        <v>2.571700000000007</v>
      </c>
    </row>
    <row r="32" spans="1:8" x14ac:dyDescent="0.25">
      <c r="A32">
        <f>_xlfn.RANK.AVG('Figure 6 Data'!J21,'Figure 6 Data'!$J$9:$J$22,1)</f>
        <v>5</v>
      </c>
      <c r="B32" s="40" t="s">
        <v>105</v>
      </c>
      <c r="C32" s="40">
        <v>2</v>
      </c>
      <c r="D32" t="str">
        <f t="shared" si="3"/>
        <v>Lanarkshire</v>
      </c>
      <c r="E32" s="55">
        <f>VLOOKUP($D32,'Figure 6 Data'!$A$8:$K$22,10,FALSE)</f>
        <v>58.773899999999998</v>
      </c>
      <c r="F32" s="55">
        <f>VLOOKUP($D32,'Figure 6 Data'!$A$8:$K$22,11,FALSE)</f>
        <v>57.062629999999999</v>
      </c>
      <c r="G32" s="55">
        <f>'Figure 6 Data'!$J$8</f>
        <v>61.785640000000001</v>
      </c>
      <c r="H32" s="55">
        <f t="shared" si="4"/>
        <v>1.711269999999999</v>
      </c>
    </row>
    <row r="33" spans="1:8" x14ac:dyDescent="0.25">
      <c r="A33">
        <f>_xlfn.RANK.AVG('Figure 6 Data'!J22,'Figure 6 Data'!$J$9:$J$22,1)</f>
        <v>13</v>
      </c>
      <c r="B33" s="43" t="s">
        <v>118</v>
      </c>
      <c r="C33" s="40">
        <v>1</v>
      </c>
      <c r="D33" t="str">
        <f t="shared" si="3"/>
        <v>Ayrshire and Arran</v>
      </c>
      <c r="E33" s="55">
        <f>VLOOKUP($D33,'Figure 6 Data'!$A$8:$K$22,10,FALSE)</f>
        <v>58.427390000000003</v>
      </c>
      <c r="F33" s="55">
        <f>VLOOKUP($D33,'Figure 6 Data'!$A$8:$K$22,11,FALSE)</f>
        <v>56.967390000000002</v>
      </c>
      <c r="G33" s="55">
        <f>'Figure 6 Data'!$J$8</f>
        <v>61.785640000000001</v>
      </c>
      <c r="H33" s="55">
        <f t="shared" si="4"/>
        <v>1.4600000000000009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A35109096</value>
    </field>
    <field name="Objective-Title">
      <value order="0">NRS - Healthy Life Expectancy - 2018-2020 - Figures and tables</value>
    </field>
    <field name="Objective-Description">
      <value order="0"/>
    </field>
    <field name="Objective-CreationStamp">
      <value order="0">2021-10-26T14:53:56Z</value>
    </field>
    <field name="Objective-IsApproved">
      <value order="0">false</value>
    </field>
    <field name="Objective-IsPublished">
      <value order="0">false</value>
    </field>
    <field name="Objective-DatePublished">
      <value order="0"/>
    </field>
    <field name="Objective-ModificationStamp">
      <value order="0">2022-01-27T17:55:13Z</value>
    </field>
    <field name="Objective-Owner">
      <value order="0">Kaye-Bardgett, Maria M (U441967)</value>
    </field>
    <field name="Objective-Path">
      <value order="0">Objective Global Folder:SG File Plan:People, communities and living:Population and migration:Demography:Research and analysis: Demography:National Records of Scotland (NRS): Vital Events: Publications: Healthy Life Expectancy in Scotland: 2020-2025</value>
    </field>
    <field name="Objective-Parent">
      <value order="0">National Records of Scotland (NRS): Vital Events: Publications: Healthy Life Expectancy in Scotland: 2020-2025</value>
    </field>
    <field name="Objective-State">
      <value order="0">Being Drafted</value>
    </field>
    <field name="Objective-VersionId">
      <value order="0">vA53582222</value>
    </field>
    <field name="Objective-Version">
      <value order="0">0.12</value>
    </field>
    <field name="Objective-VersionNumber">
      <value order="0">12</value>
    </field>
    <field name="Objective-VersionComment">
      <value order="0"/>
    </field>
    <field name="Objective-FileNumber">
      <value order="0">STAT/224</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Charts</vt:lpstr>
      </vt:variant>
      <vt:variant>
        <vt:i4>13</vt:i4>
      </vt:variant>
    </vt:vector>
  </HeadingPairs>
  <TitlesOfParts>
    <vt:vector size="24" baseType="lpstr">
      <vt:lpstr>Contents</vt:lpstr>
      <vt:lpstr>Figure 1 data</vt:lpstr>
      <vt:lpstr>Figure 2 Data</vt:lpstr>
      <vt:lpstr>Figure 3 Data</vt:lpstr>
      <vt:lpstr>Figure 4 Data</vt:lpstr>
      <vt:lpstr>DataFig5</vt:lpstr>
      <vt:lpstr>Figure 5 Data</vt:lpstr>
      <vt:lpstr>Figure 6 Data</vt:lpstr>
      <vt:lpstr>DataFig6</vt:lpstr>
      <vt:lpstr>Figure 7 Data</vt:lpstr>
      <vt:lpstr>Figure 8 data</vt:lpstr>
      <vt:lpstr>Figure 1</vt:lpstr>
      <vt:lpstr>Figure 2</vt:lpstr>
      <vt:lpstr>Figure 3a</vt:lpstr>
      <vt:lpstr>Figure 3b</vt:lpstr>
      <vt:lpstr>Figure 4</vt:lpstr>
      <vt:lpstr>Figure 5a</vt:lpstr>
      <vt:lpstr>Figure 5b</vt:lpstr>
      <vt:lpstr>Figure 6a</vt:lpstr>
      <vt:lpstr>Figure 6b</vt:lpstr>
      <vt:lpstr>Figure 7a</vt:lpstr>
      <vt:lpstr>Figure 7b</vt:lpstr>
      <vt:lpstr>Figure 8a</vt:lpstr>
      <vt:lpstr>Figure 8b</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dcterms:created xsi:type="dcterms:W3CDTF">2020-11-17T09:01:45Z</dcterms:created>
  <dcterms:modified xsi:type="dcterms:W3CDTF">2022-02-02T11:45:30Z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A35109096</vt:lpwstr>
  </property>
  <property fmtid="{D5CDD505-2E9C-101B-9397-08002B2CF9AE}" pid="4" name="Objective-Title">
    <vt:lpwstr>NRS - Healthy Life Expectancy - 2018-2020 - Figures and tables</vt:lpwstr>
  </property>
  <property fmtid="{D5CDD505-2E9C-101B-9397-08002B2CF9AE}" pid="5" name="Objective-Description">
    <vt:lpwstr/>
  </property>
  <property fmtid="{D5CDD505-2E9C-101B-9397-08002B2CF9AE}" pid="6" name="Objective-CreationStamp">
    <vt:filetime>2021-10-26T14:53:56Z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2022-01-27T17:55:13Z</vt:filetime>
  </property>
  <property fmtid="{D5CDD505-2E9C-101B-9397-08002B2CF9AE}" pid="11" name="Objective-Owner">
    <vt:lpwstr>Kaye-Bardgett, Maria M (U441967)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Healthy Life Expectancy in Scotland: 2020-2025</vt:lpwstr>
  </property>
  <property fmtid="{D5CDD505-2E9C-101B-9397-08002B2CF9AE}" pid="13" name="Objective-Parent">
    <vt:lpwstr>National Records of Scotland (NRS): Vital Events: Publications: Healthy Life Expectancy in Scotland: 2020-2025</vt:lpwstr>
  </property>
  <property fmtid="{D5CDD505-2E9C-101B-9397-08002B2CF9AE}" pid="14" name="Objective-State">
    <vt:lpwstr>Being Drafted</vt:lpwstr>
  </property>
  <property fmtid="{D5CDD505-2E9C-101B-9397-08002B2CF9AE}" pid="15" name="Objective-VersionId">
    <vt:lpwstr>vA53582222</vt:lpwstr>
  </property>
  <property fmtid="{D5CDD505-2E9C-101B-9397-08002B2CF9AE}" pid="16" name="Objective-Version">
    <vt:lpwstr>0.12</vt:lpwstr>
  </property>
  <property fmtid="{D5CDD505-2E9C-101B-9397-08002B2CF9AE}" pid="17" name="Objective-VersionNumber">
    <vt:r8>12</vt:r8>
  </property>
  <property fmtid="{D5CDD505-2E9C-101B-9397-08002B2CF9AE}" pid="18" name="Objective-VersionComment">
    <vt:lpwstr/>
  </property>
  <property fmtid="{D5CDD505-2E9C-101B-9397-08002B2CF9AE}" pid="19" name="Objective-FileNumber">
    <vt:lpwstr>STAT/224</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