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1c" sheetId="94" r:id="rId1"/>
    <sheet name="Fig 1c data" sheetId="95" r:id="rId2"/>
    <sheet name="Fig 1c chart data" sheetId="96" r:id="rId3"/>
  </sheets>
  <externalReferences>
    <externalReference r:id="rId4"/>
    <externalReference r:id="rId5"/>
    <externalReference r:id="rId6"/>
  </externalReferences>
  <definedNames>
    <definedName name="CHPname">[1]Pivot!$G$47:$H$87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_xlnm.Print_Titles" localSheetId="1">'Fig 1c data'!$A:$A</definedName>
    <definedName name="ProjBirths" localSheetId="2">[2]Scratchpad!#REF!</definedName>
    <definedName name="ProjBirths" localSheetId="1">[2]Scratchpad!#REF!</definedName>
    <definedName name="ProjBirths">[3]Scratchpad!#REF!</definedName>
    <definedName name="Projnirths2" localSheetId="2">[2]Scratchpad!#REF!</definedName>
    <definedName name="Projnirths2" localSheetId="1">[2]Scratchpad!#REF!</definedName>
    <definedName name="Projnirths2">[3]Scratchpad!#REF!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6" l="1"/>
  <c r="H14" i="96" l="1"/>
  <c r="H12" i="96" l="1"/>
  <c r="H13" i="96"/>
  <c r="H10" i="96"/>
  <c r="H11" i="96"/>
  <c r="H8" i="96"/>
  <c r="H9" i="96"/>
  <c r="H6" i="96"/>
  <c r="H7" i="96"/>
  <c r="H4" i="96"/>
  <c r="H5" i="96"/>
  <c r="G13" i="96"/>
  <c r="G14" i="96"/>
  <c r="G11" i="96"/>
  <c r="G12" i="96"/>
  <c r="G9" i="96"/>
  <c r="G10" i="96"/>
  <c r="G7" i="96"/>
  <c r="G8" i="96"/>
  <c r="G5" i="96"/>
  <c r="G6" i="96"/>
  <c r="F14" i="96"/>
  <c r="G4" i="96"/>
  <c r="F12" i="96"/>
  <c r="F13" i="96"/>
  <c r="F10" i="96"/>
  <c r="F11" i="96"/>
  <c r="F8" i="96"/>
  <c r="F9" i="96"/>
  <c r="F7" i="96"/>
  <c r="F6" i="96"/>
  <c r="F5" i="96"/>
  <c r="F4" i="96"/>
  <c r="E14" i="96"/>
  <c r="E12" i="96"/>
  <c r="E13" i="96"/>
  <c r="E10" i="96"/>
  <c r="E11" i="96"/>
  <c r="E8" i="96"/>
  <c r="E9" i="96"/>
  <c r="E6" i="96"/>
  <c r="E7" i="96"/>
  <c r="E4" i="96"/>
  <c r="E5" i="96"/>
  <c r="D13" i="96"/>
  <c r="D14" i="96"/>
  <c r="D11" i="96"/>
  <c r="D12" i="96"/>
  <c r="D9" i="96"/>
  <c r="D10" i="96"/>
  <c r="D7" i="96"/>
  <c r="D8" i="96"/>
  <c r="D5" i="96"/>
  <c r="D6" i="96"/>
  <c r="C14" i="96"/>
  <c r="D4" i="96"/>
  <c r="C12" i="96"/>
  <c r="C13" i="96"/>
  <c r="C10" i="96"/>
  <c r="C11" i="96"/>
  <c r="C8" i="96"/>
  <c r="C9" i="96"/>
  <c r="C6" i="96"/>
  <c r="C7" i="96"/>
  <c r="C4" i="96"/>
  <c r="C5" i="96"/>
</calcChain>
</file>

<file path=xl/sharedStrings.xml><?xml version="1.0" encoding="utf-8"?>
<sst xmlns="http://schemas.openxmlformats.org/spreadsheetml/2006/main" count="205" uniqueCount="71">
  <si>
    <t>2001-2003</t>
  </si>
  <si>
    <t>2002-2004</t>
  </si>
  <si>
    <t>2003-2005</t>
  </si>
  <si>
    <t>2004-2006</t>
  </si>
  <si>
    <t>2005-2007</t>
  </si>
  <si>
    <t>2006-2008</t>
  </si>
  <si>
    <t>2007-2009</t>
  </si>
  <si>
    <t>male le</t>
  </si>
  <si>
    <t>SCOTLAND</t>
  </si>
  <si>
    <t>female le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</si>
  <si>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</si>
  <si>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</si>
  <si>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</si>
  <si>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</si>
  <si>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</si>
  <si>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</si>
  <si>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</si>
  <si>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</si>
  <si>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</si>
  <si>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</si>
  <si>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</si>
  <si>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National Statistics Online - National Life tables</t>
  </si>
  <si>
    <t>2009-2011</t>
  </si>
  <si>
    <t>2010-2012</t>
  </si>
  <si>
    <t>MALE</t>
  </si>
  <si>
    <t>Years</t>
  </si>
  <si>
    <t>male lower ci</t>
  </si>
  <si>
    <t>male upper ci</t>
  </si>
  <si>
    <t>FEMALE</t>
  </si>
  <si>
    <t>female lower ci</t>
  </si>
  <si>
    <t>female upper ci</t>
  </si>
  <si>
    <t>© Crown Copyright 2014</t>
  </si>
  <si>
    <t>Footnote</t>
  </si>
  <si>
    <t>2011-13</t>
  </si>
  <si>
    <t>2011-2013</t>
  </si>
  <si>
    <t>Aberdeen City Community Health Partnership</t>
  </si>
  <si>
    <t>Aberdeenshire Community Health Partnership</t>
  </si>
  <si>
    <t>Angus Community Health Partnership</t>
  </si>
  <si>
    <t>Clackmannanshire Community Health Partnership</t>
  </si>
  <si>
    <t>Dundee Community Health Partnership</t>
  </si>
  <si>
    <t>East Ayrshire Community Health Partnership</t>
  </si>
  <si>
    <t>East Dunbartonshire Community Health Partnership</t>
  </si>
  <si>
    <t>East Lothian Community Health Partnership</t>
  </si>
  <si>
    <t>Edinburgh Community Health Partnership</t>
  </si>
  <si>
    <t>Falkirk Community Health Partnership</t>
  </si>
  <si>
    <t>Glasgow City Community Health Partnership</t>
  </si>
  <si>
    <t>Midlothian Community Health Partnership</t>
  </si>
  <si>
    <t>North Ayrshire Community Health Partnership</t>
  </si>
  <si>
    <t>North Lanarkshire Community Health Partnership</t>
  </si>
  <si>
    <t>Orkney Community Health Partnership</t>
  </si>
  <si>
    <t>Renfrewshire Community Health Partnership</t>
  </si>
  <si>
    <t>Shetland Community Health Partnership</t>
  </si>
  <si>
    <t>South Ayrshire Community Health Partnership</t>
  </si>
  <si>
    <t>South Lanarkshire Community Health Partnership</t>
  </si>
  <si>
    <t>Stirling Community Health Partnership</t>
  </si>
  <si>
    <t>Western Isles Community Health and Social Care Partnership</t>
  </si>
  <si>
    <t>Argyll and Bute Community Health Partnership</t>
  </si>
  <si>
    <t>Dumfries and Galloway Community Health Partnership</t>
  </si>
  <si>
    <t>Dunfermline and West Fife Community Health Partnership</t>
  </si>
  <si>
    <t>East Renfrewshire Community Health and Care Partnership</t>
  </si>
  <si>
    <t>Glenrothes and North East Fife Community Health Partnership</t>
  </si>
  <si>
    <t>Highland Health and Social Care Partnership</t>
  </si>
  <si>
    <t>Inverclyde Community Health and Care Partnership</t>
  </si>
  <si>
    <t>Kirkcaldy and Levenmouth Community Health Partnership</t>
  </si>
  <si>
    <t>Moray Community Health and Social Care Partnership</t>
  </si>
  <si>
    <t>Perth and Kinross Community Health Partnership</t>
  </si>
  <si>
    <t>Scottish Borders Community Health and Care Partnership</t>
  </si>
  <si>
    <t>West Dunbartonshire Community Health and Care Partnership</t>
  </si>
  <si>
    <t>West Lothian Community Health and Care Partnership</t>
  </si>
  <si>
    <t>1) Please note that the Scotland-level life expectancy estimate shown here is for use only as a comparator for the corresponding sub-Scotland-level figures. The definitive Scotland-level life expectancy estimate (based on national life tables is published by the Office for National Statistics:</t>
  </si>
  <si>
    <t>Figure 1c: Life Expectancy at birth in Community Health Partnership areas, Scotland, 2001-2013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</si>
</sst>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7" fillId="2" borderId="0" xfId="3" applyFill="1"/>
    <xf numFmtId="0" fontId="7" fillId="2" borderId="0" xfId="3" applyFill="1" applyBorder="1"/>
    <xf numFmtId="0" fontId="7" fillId="2" borderId="0" xfId="3" applyFont="1" applyFill="1"/>
    <xf numFmtId="0" fontId="7" fillId="2" borderId="0" xfId="3" applyFont="1" applyFill="1" applyBorder="1"/>
    <xf numFmtId="0" fontId="13" fillId="2" borderId="0" xfId="3" applyFont="1" applyFill="1" applyBorder="1"/>
    <xf numFmtId="164" fontId="7" fillId="2" borderId="1" xfId="3" applyNumberFormat="1" applyFont="1" applyFill="1" applyBorder="1"/>
    <xf numFmtId="164" fontId="7" fillId="2" borderId="1" xfId="3" applyNumberFormat="1" applyFont="1" applyFill="1" applyBorder="1" applyAlignment="1">
      <alignment horizontal="right"/>
    </xf>
    <xf numFmtId="164" fontId="13" fillId="2" borderId="2" xfId="3" applyNumberFormat="1" applyFont="1" applyFill="1" applyBorder="1"/>
    <xf numFmtId="0" fontId="7" fillId="2" borderId="0" xfId="3" applyFont="1" applyFill="1" applyBorder="1" applyAlignment="1">
      <alignment horizontal="left"/>
    </xf>
    <xf numFmtId="164" fontId="7" fillId="2" borderId="0" xfId="3" applyNumberFormat="1" applyFont="1" applyFill="1" applyBorder="1"/>
    <xf numFmtId="0" fontId="12" fillId="2" borderId="0" xfId="3" applyFont="1" applyFill="1" applyBorder="1"/>
    <xf numFmtId="0" fontId="7" fillId="2" borderId="1" xfId="3" applyFont="1" applyFill="1" applyBorder="1" applyAlignment="1">
      <alignment horizontal="left"/>
    </xf>
    <xf numFmtId="0" fontId="7" fillId="0" borderId="0" xfId="3" applyFill="1" applyBorder="1"/>
    <xf numFmtId="0" fontId="7" fillId="0" borderId="0" xfId="3" applyFill="1"/>
    <xf numFmtId="0" fontId="7" fillId="0" borderId="0" xfId="3" applyFill="1" applyBorder="1" applyAlignment="1">
      <alignment horizontal="right" wrapText="1"/>
    </xf>
    <xf numFmtId="164" fontId="7" fillId="0" borderId="0" xfId="3" applyNumberFormat="1" applyFill="1" applyBorder="1"/>
    <xf numFmtId="3" fontId="10" fillId="3" borderId="0" xfId="5" applyNumberFormat="1" applyFont="1" applyFill="1" applyAlignment="1">
      <alignment vertical="top" wrapText="1"/>
    </xf>
    <xf numFmtId="0" fontId="10" fillId="3" borderId="0" xfId="5" applyFont="1" applyFill="1"/>
    <xf numFmtId="3" fontId="10" fillId="3" borderId="0" xfId="5" applyNumberFormat="1" applyFont="1" applyFill="1" applyAlignment="1">
      <alignment horizontal="left" vertical="top" wrapText="1"/>
    </xf>
    <xf numFmtId="0" fontId="14" fillId="3" borderId="0" xfId="30" applyFont="1" applyFill="1" applyAlignment="1" applyProtection="1"/>
    <xf numFmtId="3" fontId="10" fillId="3" borderId="0" xfId="5" applyNumberFormat="1" applyFont="1" applyFill="1" applyAlignment="1">
      <alignment horizontal="left" vertical="top" wrapText="1"/>
    </xf>
    <xf numFmtId="0" fontId="15" fillId="2" borderId="0" xfId="3" applyFont="1" applyFill="1" applyBorder="1"/>
    <xf numFmtId="0" fontId="10" fillId="2" borderId="0" xfId="3" applyFont="1" applyFill="1"/>
    <xf numFmtId="0" fontId="14" fillId="3" borderId="0" xfId="30" applyFont="1" applyFill="1" applyAlignment="1" applyProtection="1"/>
    <xf numFmtId="3" fontId="10" fillId="3" borderId="0" xfId="5" applyNumberFormat="1" applyFont="1" applyFill="1" applyAlignment="1">
      <alignment horizontal="left" vertical="top" wrapText="1"/>
    </xf>
    <xf numFmtId="164" fontId="7" fillId="2" borderId="0" xfId="3" applyNumberFormat="1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center"/>
    </xf>
    <xf numFmtId="0" fontId="11" fillId="2" borderId="0" xfId="3" applyFont="1" applyFill="1"/>
    <xf numFmtId="0" fontId="9" fillId="2" borderId="0" xfId="1" applyFont="1" applyFill="1" applyAlignment="1" applyProtection="1"/>
    <xf numFmtId="0" fontId="13" fillId="2" borderId="2" xfId="3" applyFont="1" applyFill="1" applyBorder="1" applyAlignment="1">
      <alignment vertical="top"/>
    </xf>
    <xf numFmtId="0" fontId="13" fillId="2" borderId="0" xfId="3" applyFont="1" applyFill="1" applyBorder="1" applyAlignment="1">
      <alignment vertical="top"/>
    </xf>
    <xf numFmtId="0" fontId="13" fillId="2" borderId="1" xfId="3" applyFont="1" applyFill="1" applyBorder="1" applyAlignment="1">
      <alignment vertical="top"/>
    </xf>
    <xf numFmtId="0" fontId="10" fillId="0" borderId="0" xfId="3" applyFont="1" applyFill="1"/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0072388831438E-2"/>
          <c:y val="0.14237288135593221"/>
          <c:w val="0.83867631851085833"/>
          <c:h val="0.65423728813559323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data'!$H$4:$H$14</c:f>
              <c:numCache>
                <c:formatCode>0.0</c:formatCode>
                <c:ptCount val="11"/>
                <c:pt idx="0">
                  <c:v>78.931952190746955</c:v>
                </c:pt>
                <c:pt idx="1">
                  <c:v>79.077124029682963</c:v>
                </c:pt>
                <c:pt idx="2">
                  <c:v>79.278452448026954</c:v>
                </c:pt>
                <c:pt idx="3">
                  <c:v>79.624743585803955</c:v>
                </c:pt>
                <c:pt idx="4">
                  <c:v>79.805682813263488</c:v>
                </c:pt>
                <c:pt idx="5">
                  <c:v>79.98097096270827</c:v>
                </c:pt>
                <c:pt idx="6">
                  <c:v>80.212843059670092</c:v>
                </c:pt>
                <c:pt idx="7">
                  <c:v>80.492916615029472</c:v>
                </c:pt>
                <c:pt idx="8">
                  <c:v>80.811853116193276</c:v>
                </c:pt>
                <c:pt idx="9">
                  <c:v>80.91663725755825</c:v>
                </c:pt>
                <c:pt idx="10">
                  <c:v>81.050419747159864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data'!$F$4:$F$14</c:f>
              <c:numCache>
                <c:formatCode>0.0</c:formatCode>
                <c:ptCount val="11"/>
                <c:pt idx="0">
                  <c:v>78.841498415839794</c:v>
                </c:pt>
                <c:pt idx="1">
                  <c:v>78.987733198825183</c:v>
                </c:pt>
                <c:pt idx="2">
                  <c:v>79.18909812570439</c:v>
                </c:pt>
                <c:pt idx="3">
                  <c:v>79.535780995547555</c:v>
                </c:pt>
                <c:pt idx="4">
                  <c:v>79.716714091877094</c:v>
                </c:pt>
                <c:pt idx="5">
                  <c:v>79.892936759285931</c:v>
                </c:pt>
                <c:pt idx="6">
                  <c:v>80.125312377844708</c:v>
                </c:pt>
                <c:pt idx="7">
                  <c:v>80.406034349239306</c:v>
                </c:pt>
                <c:pt idx="8">
                  <c:v>80.725187897096689</c:v>
                </c:pt>
                <c:pt idx="9">
                  <c:v>80.831149113552243</c:v>
                </c:pt>
                <c:pt idx="10">
                  <c:v>80.96573740463667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data'!$G$4:$G$14</c:f>
              <c:numCache>
                <c:formatCode>0.0</c:formatCode>
                <c:ptCount val="11"/>
                <c:pt idx="0">
                  <c:v>78.751044640932633</c:v>
                </c:pt>
                <c:pt idx="1">
                  <c:v>78.898342367967402</c:v>
                </c:pt>
                <c:pt idx="2">
                  <c:v>79.099743803381827</c:v>
                </c:pt>
                <c:pt idx="3">
                  <c:v>79.446818405291154</c:v>
                </c:pt>
                <c:pt idx="4">
                  <c:v>79.6277453704907</c:v>
                </c:pt>
                <c:pt idx="5">
                  <c:v>79.804902555863592</c:v>
                </c:pt>
                <c:pt idx="6">
                  <c:v>80.037781696019323</c:v>
                </c:pt>
                <c:pt idx="7">
                  <c:v>80.31915208344914</c:v>
                </c:pt>
                <c:pt idx="8">
                  <c:v>80.638522678000101</c:v>
                </c:pt>
                <c:pt idx="9">
                  <c:v>80.745660969546236</c:v>
                </c:pt>
                <c:pt idx="10">
                  <c:v>80.881055062113475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data'!$E$4:$E$14</c:f>
              <c:numCache>
                <c:formatCode>0.0</c:formatCode>
                <c:ptCount val="11"/>
                <c:pt idx="0">
                  <c:v>73.602742147427179</c:v>
                </c:pt>
                <c:pt idx="1">
                  <c:v>73.874140199609414</c:v>
                </c:pt>
                <c:pt idx="2">
                  <c:v>74.324492192176677</c:v>
                </c:pt>
                <c:pt idx="3">
                  <c:v>74.726493681968464</c:v>
                </c:pt>
                <c:pt idx="4">
                  <c:v>74.951515400004709</c:v>
                </c:pt>
                <c:pt idx="5">
                  <c:v>75.16587518340188</c:v>
                </c:pt>
                <c:pt idx="6">
                  <c:v>75.532939214389685</c:v>
                </c:pt>
                <c:pt idx="7">
                  <c:v>75.997081696342718</c:v>
                </c:pt>
                <c:pt idx="8">
                  <c:v>76.41686694031668</c:v>
                </c:pt>
                <c:pt idx="9">
                  <c:v>76.706971956372669</c:v>
                </c:pt>
                <c:pt idx="10">
                  <c:v>76.970072967830774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data'!$C$4:$C$14</c:f>
              <c:numCache>
                <c:formatCode>0.0</c:formatCode>
                <c:ptCount val="11"/>
                <c:pt idx="0">
                  <c:v>73.502762392900991</c:v>
                </c:pt>
                <c:pt idx="1">
                  <c:v>73.774566834358765</c:v>
                </c:pt>
                <c:pt idx="2">
                  <c:v>74.225875336510299</c:v>
                </c:pt>
                <c:pt idx="3">
                  <c:v>74.627417387877728</c:v>
                </c:pt>
                <c:pt idx="4">
                  <c:v>74.852463955503509</c:v>
                </c:pt>
                <c:pt idx="5">
                  <c:v>75.066913674900135</c:v>
                </c:pt>
                <c:pt idx="6">
                  <c:v>75.434818882824942</c:v>
                </c:pt>
                <c:pt idx="7">
                  <c:v>75.900001256279594</c:v>
                </c:pt>
                <c:pt idx="8">
                  <c:v>76.320560842729364</c:v>
                </c:pt>
                <c:pt idx="9">
                  <c:v>76.611449872424643</c:v>
                </c:pt>
                <c:pt idx="10">
                  <c:v>76.875553977222467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1c chart data'!$B$4:$B$14</c:f>
              <c:strCache>
                <c:ptCount val="11"/>
                <c:pt idx="0">
                  <c:v>2001-03</c:v>
                </c:pt>
                <c:pt idx="1">
                  <c:v>2002-04</c:v>
                </c:pt>
                <c:pt idx="2">
                  <c:v>2003-05</c:v>
                </c:pt>
                <c:pt idx="3">
                  <c:v>2004-06</c:v>
                </c:pt>
                <c:pt idx="4">
                  <c:v>2005-07</c:v>
                </c:pt>
                <c:pt idx="5">
                  <c:v>2006-08</c:v>
                </c:pt>
                <c:pt idx="6">
                  <c:v>2007-09</c:v>
                </c:pt>
                <c:pt idx="7">
                  <c:v>2008-10</c:v>
                </c:pt>
                <c:pt idx="8">
                  <c:v>2009-11</c:v>
                </c:pt>
                <c:pt idx="9">
                  <c:v>2010-12</c:v>
                </c:pt>
                <c:pt idx="10">
                  <c:v>2011-13</c:v>
                </c:pt>
              </c:strCache>
            </c:strRef>
          </c:cat>
          <c:val>
            <c:numRef>
              <c:f>'Fig 1c chart data'!$D$4:$D$14</c:f>
              <c:numCache>
                <c:formatCode>0.0</c:formatCode>
                <c:ptCount val="11"/>
                <c:pt idx="0">
                  <c:v>73.402782638374802</c:v>
                </c:pt>
                <c:pt idx="1">
                  <c:v>73.674993469108117</c:v>
                </c:pt>
                <c:pt idx="2">
                  <c:v>74.127258480843921</c:v>
                </c:pt>
                <c:pt idx="3">
                  <c:v>74.528341093786992</c:v>
                </c:pt>
                <c:pt idx="4">
                  <c:v>74.75341251100231</c:v>
                </c:pt>
                <c:pt idx="5">
                  <c:v>74.967952166398391</c:v>
                </c:pt>
                <c:pt idx="6">
                  <c:v>75.336698551260199</c:v>
                </c:pt>
                <c:pt idx="7">
                  <c:v>75.802920816216471</c:v>
                </c:pt>
                <c:pt idx="8">
                  <c:v>76.224254745142048</c:v>
                </c:pt>
                <c:pt idx="9">
                  <c:v>76.515927788476617</c:v>
                </c:pt>
                <c:pt idx="10">
                  <c:v>76.781034986614159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34464"/>
        <c:axId val="109940736"/>
      </c:lineChart>
      <c:catAx>
        <c:axId val="1099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41813167873149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407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940736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3446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170630816959669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45" y="57602"/>
          <a:ext cx="9065607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1c:  Life expectancy at birth in Community Health Partnership areas, Scotland, 2001-2003 to 2011- 2013:</a:t>
          </a:r>
          <a:endParaRPr lang="en-GB"/>
        </a:p>
      </cdr:txBody>
    </cdr:sp>
  </cdr:relSizeAnchor>
  <cdr:relSizeAnchor xmlns:cdr="http://schemas.openxmlformats.org/drawingml/2006/chartDrawing">
    <cdr:from>
      <cdr:x>0.20812</cdr:x>
      <cdr:y>0.07961</cdr:y>
    </cdr:from>
    <cdr:to>
      <cdr:x>0.75337</cdr:x>
      <cdr:y>0.12211</cdr:y>
    </cdr:to>
    <cdr:sp macro="" textlink="'Fig 1c chart data'!$C$1">
      <cdr:nvSpPr>
        <cdr:cNvPr id="60418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916961" y="447389"/>
          <a:ext cx="5022121" cy="2388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BD5B05B-85F1-41BA-A421-C06E93A9F920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zoomScaleNormal="100" workbookViewId="0">
      <selection sqref="A1:E1"/>
    </sheetView>
  </sheetViews>
  <sheetFormatPr defaultRowHeight="13.2"/>
  <cols>
    <col min="1" max="1" width="53.5546875" style="4" customWidth="1"/>
    <col min="2" max="37" width="13.6640625" style="2" customWidth="1"/>
    <col min="38" max="256" width="9.109375" style="2"/>
    <col min="257" max="257" width="53.5546875" style="2" customWidth="1"/>
    <col min="258" max="293" width="13.6640625" style="2" customWidth="1"/>
    <col min="294" max="512" width="9.109375" style="2"/>
    <col min="513" max="513" width="53.5546875" style="2" customWidth="1"/>
    <col min="514" max="549" width="13.6640625" style="2" customWidth="1"/>
    <col min="550" max="768" width="9.109375" style="2"/>
    <col min="769" max="769" width="53.5546875" style="2" customWidth="1"/>
    <col min="770" max="805" width="13.6640625" style="2" customWidth="1"/>
    <col min="806" max="1024" width="9.109375" style="2"/>
    <col min="1025" max="1025" width="53.5546875" style="2" customWidth="1"/>
    <col min="1026" max="1061" width="13.6640625" style="2" customWidth="1"/>
    <col min="1062" max="1280" width="9.109375" style="2"/>
    <col min="1281" max="1281" width="53.5546875" style="2" customWidth="1"/>
    <col min="1282" max="1317" width="13.6640625" style="2" customWidth="1"/>
    <col min="1318" max="1536" width="9.109375" style="2"/>
    <col min="1537" max="1537" width="53.5546875" style="2" customWidth="1"/>
    <col min="1538" max="1573" width="13.6640625" style="2" customWidth="1"/>
    <col min="1574" max="1792" width="9.109375" style="2"/>
    <col min="1793" max="1793" width="53.5546875" style="2" customWidth="1"/>
    <col min="1794" max="1829" width="13.6640625" style="2" customWidth="1"/>
    <col min="1830" max="2048" width="9.109375" style="2"/>
    <col min="2049" max="2049" width="53.5546875" style="2" customWidth="1"/>
    <col min="2050" max="2085" width="13.6640625" style="2" customWidth="1"/>
    <col min="2086" max="2304" width="9.109375" style="2"/>
    <col min="2305" max="2305" width="53.5546875" style="2" customWidth="1"/>
    <col min="2306" max="2341" width="13.6640625" style="2" customWidth="1"/>
    <col min="2342" max="2560" width="9.109375" style="2"/>
    <col min="2561" max="2561" width="53.5546875" style="2" customWidth="1"/>
    <col min="2562" max="2597" width="13.6640625" style="2" customWidth="1"/>
    <col min="2598" max="2816" width="9.109375" style="2"/>
    <col min="2817" max="2817" width="53.5546875" style="2" customWidth="1"/>
    <col min="2818" max="2853" width="13.6640625" style="2" customWidth="1"/>
    <col min="2854" max="3072" width="9.109375" style="2"/>
    <col min="3073" max="3073" width="53.5546875" style="2" customWidth="1"/>
    <col min="3074" max="3109" width="13.6640625" style="2" customWidth="1"/>
    <col min="3110" max="3328" width="9.109375" style="2"/>
    <col min="3329" max="3329" width="53.5546875" style="2" customWidth="1"/>
    <col min="3330" max="3365" width="13.6640625" style="2" customWidth="1"/>
    <col min="3366" max="3584" width="9.109375" style="2"/>
    <col min="3585" max="3585" width="53.5546875" style="2" customWidth="1"/>
    <col min="3586" max="3621" width="13.6640625" style="2" customWidth="1"/>
    <col min="3622" max="3840" width="9.109375" style="2"/>
    <col min="3841" max="3841" width="53.5546875" style="2" customWidth="1"/>
    <col min="3842" max="3877" width="13.6640625" style="2" customWidth="1"/>
    <col min="3878" max="4096" width="9.109375" style="2"/>
    <col min="4097" max="4097" width="53.5546875" style="2" customWidth="1"/>
    <col min="4098" max="4133" width="13.6640625" style="2" customWidth="1"/>
    <col min="4134" max="4352" width="9.109375" style="2"/>
    <col min="4353" max="4353" width="53.5546875" style="2" customWidth="1"/>
    <col min="4354" max="4389" width="13.6640625" style="2" customWidth="1"/>
    <col min="4390" max="4608" width="9.109375" style="2"/>
    <col min="4609" max="4609" width="53.5546875" style="2" customWidth="1"/>
    <col min="4610" max="4645" width="13.6640625" style="2" customWidth="1"/>
    <col min="4646" max="4864" width="9.109375" style="2"/>
    <col min="4865" max="4865" width="53.5546875" style="2" customWidth="1"/>
    <col min="4866" max="4901" width="13.6640625" style="2" customWidth="1"/>
    <col min="4902" max="5120" width="9.109375" style="2"/>
    <col min="5121" max="5121" width="53.5546875" style="2" customWidth="1"/>
    <col min="5122" max="5157" width="13.6640625" style="2" customWidth="1"/>
    <col min="5158" max="5376" width="9.109375" style="2"/>
    <col min="5377" max="5377" width="53.5546875" style="2" customWidth="1"/>
    <col min="5378" max="5413" width="13.6640625" style="2" customWidth="1"/>
    <col min="5414" max="5632" width="9.109375" style="2"/>
    <col min="5633" max="5633" width="53.5546875" style="2" customWidth="1"/>
    <col min="5634" max="5669" width="13.6640625" style="2" customWidth="1"/>
    <col min="5670" max="5888" width="9.109375" style="2"/>
    <col min="5889" max="5889" width="53.5546875" style="2" customWidth="1"/>
    <col min="5890" max="5925" width="13.6640625" style="2" customWidth="1"/>
    <col min="5926" max="6144" width="9.109375" style="2"/>
    <col min="6145" max="6145" width="53.5546875" style="2" customWidth="1"/>
    <col min="6146" max="6181" width="13.6640625" style="2" customWidth="1"/>
    <col min="6182" max="6400" width="9.109375" style="2"/>
    <col min="6401" max="6401" width="53.5546875" style="2" customWidth="1"/>
    <col min="6402" max="6437" width="13.6640625" style="2" customWidth="1"/>
    <col min="6438" max="6656" width="9.109375" style="2"/>
    <col min="6657" max="6657" width="53.5546875" style="2" customWidth="1"/>
    <col min="6658" max="6693" width="13.6640625" style="2" customWidth="1"/>
    <col min="6694" max="6912" width="9.109375" style="2"/>
    <col min="6913" max="6913" width="53.5546875" style="2" customWidth="1"/>
    <col min="6914" max="6949" width="13.6640625" style="2" customWidth="1"/>
    <col min="6950" max="7168" width="9.109375" style="2"/>
    <col min="7169" max="7169" width="53.5546875" style="2" customWidth="1"/>
    <col min="7170" max="7205" width="13.6640625" style="2" customWidth="1"/>
    <col min="7206" max="7424" width="9.109375" style="2"/>
    <col min="7425" max="7425" width="53.5546875" style="2" customWidth="1"/>
    <col min="7426" max="7461" width="13.6640625" style="2" customWidth="1"/>
    <col min="7462" max="7680" width="9.109375" style="2"/>
    <col min="7681" max="7681" width="53.5546875" style="2" customWidth="1"/>
    <col min="7682" max="7717" width="13.6640625" style="2" customWidth="1"/>
    <col min="7718" max="7936" width="9.109375" style="2"/>
    <col min="7937" max="7937" width="53.5546875" style="2" customWidth="1"/>
    <col min="7938" max="7973" width="13.6640625" style="2" customWidth="1"/>
    <col min="7974" max="8192" width="9.109375" style="2"/>
    <col min="8193" max="8193" width="53.5546875" style="2" customWidth="1"/>
    <col min="8194" max="8229" width="13.6640625" style="2" customWidth="1"/>
    <col min="8230" max="8448" width="9.109375" style="2"/>
    <col min="8449" max="8449" width="53.5546875" style="2" customWidth="1"/>
    <col min="8450" max="8485" width="13.6640625" style="2" customWidth="1"/>
    <col min="8486" max="8704" width="9.109375" style="2"/>
    <col min="8705" max="8705" width="53.5546875" style="2" customWidth="1"/>
    <col min="8706" max="8741" width="13.6640625" style="2" customWidth="1"/>
    <col min="8742" max="8960" width="9.109375" style="2"/>
    <col min="8961" max="8961" width="53.5546875" style="2" customWidth="1"/>
    <col min="8962" max="8997" width="13.6640625" style="2" customWidth="1"/>
    <col min="8998" max="9216" width="9.109375" style="2"/>
    <col min="9217" max="9217" width="53.5546875" style="2" customWidth="1"/>
    <col min="9218" max="9253" width="13.6640625" style="2" customWidth="1"/>
    <col min="9254" max="9472" width="9.109375" style="2"/>
    <col min="9473" max="9473" width="53.5546875" style="2" customWidth="1"/>
    <col min="9474" max="9509" width="13.6640625" style="2" customWidth="1"/>
    <col min="9510" max="9728" width="9.109375" style="2"/>
    <col min="9729" max="9729" width="53.5546875" style="2" customWidth="1"/>
    <col min="9730" max="9765" width="13.6640625" style="2" customWidth="1"/>
    <col min="9766" max="9984" width="9.109375" style="2"/>
    <col min="9985" max="9985" width="53.5546875" style="2" customWidth="1"/>
    <col min="9986" max="10021" width="13.6640625" style="2" customWidth="1"/>
    <col min="10022" max="10240" width="9.109375" style="2"/>
    <col min="10241" max="10241" width="53.5546875" style="2" customWidth="1"/>
    <col min="10242" max="10277" width="13.6640625" style="2" customWidth="1"/>
    <col min="10278" max="10496" width="9.109375" style="2"/>
    <col min="10497" max="10497" width="53.5546875" style="2" customWidth="1"/>
    <col min="10498" max="10533" width="13.6640625" style="2" customWidth="1"/>
    <col min="10534" max="10752" width="9.109375" style="2"/>
    <col min="10753" max="10753" width="53.5546875" style="2" customWidth="1"/>
    <col min="10754" max="10789" width="13.6640625" style="2" customWidth="1"/>
    <col min="10790" max="11008" width="9.109375" style="2"/>
    <col min="11009" max="11009" width="53.5546875" style="2" customWidth="1"/>
    <col min="11010" max="11045" width="13.6640625" style="2" customWidth="1"/>
    <col min="11046" max="11264" width="9.109375" style="2"/>
    <col min="11265" max="11265" width="53.5546875" style="2" customWidth="1"/>
    <col min="11266" max="11301" width="13.6640625" style="2" customWidth="1"/>
    <col min="11302" max="11520" width="9.109375" style="2"/>
    <col min="11521" max="11521" width="53.5546875" style="2" customWidth="1"/>
    <col min="11522" max="11557" width="13.6640625" style="2" customWidth="1"/>
    <col min="11558" max="11776" width="9.109375" style="2"/>
    <col min="11777" max="11777" width="53.5546875" style="2" customWidth="1"/>
    <col min="11778" max="11813" width="13.6640625" style="2" customWidth="1"/>
    <col min="11814" max="12032" width="9.109375" style="2"/>
    <col min="12033" max="12033" width="53.5546875" style="2" customWidth="1"/>
    <col min="12034" max="12069" width="13.6640625" style="2" customWidth="1"/>
    <col min="12070" max="12288" width="9.109375" style="2"/>
    <col min="12289" max="12289" width="53.5546875" style="2" customWidth="1"/>
    <col min="12290" max="12325" width="13.6640625" style="2" customWidth="1"/>
    <col min="12326" max="12544" width="9.109375" style="2"/>
    <col min="12545" max="12545" width="53.5546875" style="2" customWidth="1"/>
    <col min="12546" max="12581" width="13.6640625" style="2" customWidth="1"/>
    <col min="12582" max="12800" width="9.109375" style="2"/>
    <col min="12801" max="12801" width="53.5546875" style="2" customWidth="1"/>
    <col min="12802" max="12837" width="13.6640625" style="2" customWidth="1"/>
    <col min="12838" max="13056" width="9.109375" style="2"/>
    <col min="13057" max="13057" width="53.5546875" style="2" customWidth="1"/>
    <col min="13058" max="13093" width="13.6640625" style="2" customWidth="1"/>
    <col min="13094" max="13312" width="9.109375" style="2"/>
    <col min="13313" max="13313" width="53.5546875" style="2" customWidth="1"/>
    <col min="13314" max="13349" width="13.6640625" style="2" customWidth="1"/>
    <col min="13350" max="13568" width="9.109375" style="2"/>
    <col min="13569" max="13569" width="53.5546875" style="2" customWidth="1"/>
    <col min="13570" max="13605" width="13.6640625" style="2" customWidth="1"/>
    <col min="13606" max="13824" width="9.109375" style="2"/>
    <col min="13825" max="13825" width="53.5546875" style="2" customWidth="1"/>
    <col min="13826" max="13861" width="13.6640625" style="2" customWidth="1"/>
    <col min="13862" max="14080" width="9.109375" style="2"/>
    <col min="14081" max="14081" width="53.5546875" style="2" customWidth="1"/>
    <col min="14082" max="14117" width="13.6640625" style="2" customWidth="1"/>
    <col min="14118" max="14336" width="9.109375" style="2"/>
    <col min="14337" max="14337" width="53.5546875" style="2" customWidth="1"/>
    <col min="14338" max="14373" width="13.6640625" style="2" customWidth="1"/>
    <col min="14374" max="14592" width="9.109375" style="2"/>
    <col min="14593" max="14593" width="53.5546875" style="2" customWidth="1"/>
    <col min="14594" max="14629" width="13.6640625" style="2" customWidth="1"/>
    <col min="14630" max="14848" width="9.109375" style="2"/>
    <col min="14849" max="14849" width="53.5546875" style="2" customWidth="1"/>
    <col min="14850" max="14885" width="13.6640625" style="2" customWidth="1"/>
    <col min="14886" max="15104" width="9.109375" style="2"/>
    <col min="15105" max="15105" width="53.5546875" style="2" customWidth="1"/>
    <col min="15106" max="15141" width="13.6640625" style="2" customWidth="1"/>
    <col min="15142" max="15360" width="9.109375" style="2"/>
    <col min="15361" max="15361" width="53.5546875" style="2" customWidth="1"/>
    <col min="15362" max="15397" width="13.6640625" style="2" customWidth="1"/>
    <col min="15398" max="15616" width="9.109375" style="2"/>
    <col min="15617" max="15617" width="53.5546875" style="2" customWidth="1"/>
    <col min="15618" max="15653" width="13.6640625" style="2" customWidth="1"/>
    <col min="15654" max="15872" width="9.109375" style="2"/>
    <col min="15873" max="15873" width="53.5546875" style="2" customWidth="1"/>
    <col min="15874" max="15909" width="13.6640625" style="2" customWidth="1"/>
    <col min="15910" max="16128" width="9.109375" style="2"/>
    <col min="16129" max="16129" width="53.5546875" style="2" customWidth="1"/>
    <col min="16130" max="16165" width="13.6640625" style="2" customWidth="1"/>
    <col min="16166" max="16384" width="9.109375" style="2"/>
  </cols>
  <sheetData>
    <row r="1" spans="1:37" ht="15.6">
      <c r="A1" s="28" t="s">
        <v>70</v>
      </c>
      <c r="B1" s="28"/>
      <c r="C1" s="28"/>
      <c r="D1" s="28"/>
      <c r="E1" s="28"/>
      <c r="F1" s="29"/>
      <c r="G1" s="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I1" s="1"/>
    </row>
    <row r="2" spans="1:37" s="4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I2" s="3"/>
    </row>
    <row r="3" spans="1:37" s="4" customFormat="1">
      <c r="A3" s="30" t="s">
        <v>24</v>
      </c>
      <c r="B3" s="27" t="s">
        <v>0</v>
      </c>
      <c r="C3" s="27"/>
      <c r="D3" s="27"/>
      <c r="E3" s="27" t="s">
        <v>1</v>
      </c>
      <c r="F3" s="27"/>
      <c r="G3" s="27"/>
      <c r="H3" s="27" t="s">
        <v>2</v>
      </c>
      <c r="I3" s="27"/>
      <c r="J3" s="27"/>
      <c r="K3" s="27" t="s">
        <v>3</v>
      </c>
      <c r="L3" s="27"/>
      <c r="M3" s="27"/>
      <c r="N3" s="27" t="s">
        <v>4</v>
      </c>
      <c r="O3" s="27"/>
      <c r="P3" s="27"/>
      <c r="Q3" s="27" t="s">
        <v>5</v>
      </c>
      <c r="R3" s="27"/>
      <c r="S3" s="27"/>
      <c r="T3" s="27" t="s">
        <v>6</v>
      </c>
      <c r="U3" s="27"/>
      <c r="V3" s="27"/>
      <c r="W3" s="27" t="s">
        <v>17</v>
      </c>
      <c r="X3" s="27"/>
      <c r="Y3" s="27"/>
      <c r="Z3" s="27" t="s">
        <v>22</v>
      </c>
      <c r="AA3" s="27"/>
      <c r="AB3" s="27"/>
      <c r="AC3" s="27" t="s">
        <v>23</v>
      </c>
      <c r="AD3" s="27"/>
      <c r="AE3" s="27"/>
      <c r="AF3" s="27" t="s">
        <v>34</v>
      </c>
      <c r="AG3" s="27"/>
      <c r="AH3" s="27"/>
      <c r="AI3" s="2"/>
      <c r="AJ3" s="2"/>
      <c r="AK3" s="2"/>
    </row>
    <row r="4" spans="1:37" s="4" customFormat="1">
      <c r="A4" s="31"/>
      <c r="B4" s="26" t="s">
        <v>25</v>
      </c>
      <c r="C4" s="26"/>
      <c r="D4" s="26"/>
      <c r="E4" s="26" t="s">
        <v>25</v>
      </c>
      <c r="F4" s="26"/>
      <c r="G4" s="26"/>
      <c r="H4" s="26" t="s">
        <v>25</v>
      </c>
      <c r="I4" s="26"/>
      <c r="J4" s="26"/>
      <c r="K4" s="26" t="s">
        <v>25</v>
      </c>
      <c r="L4" s="26"/>
      <c r="M4" s="26"/>
      <c r="N4" s="26" t="s">
        <v>25</v>
      </c>
      <c r="O4" s="26"/>
      <c r="P4" s="26"/>
      <c r="Q4" s="26" t="s">
        <v>25</v>
      </c>
      <c r="R4" s="26"/>
      <c r="S4" s="26"/>
      <c r="T4" s="26" t="s">
        <v>25</v>
      </c>
      <c r="U4" s="26"/>
      <c r="V4" s="26"/>
      <c r="W4" s="26" t="s">
        <v>25</v>
      </c>
      <c r="X4" s="26"/>
      <c r="Y4" s="26"/>
      <c r="Z4" s="26" t="s">
        <v>25</v>
      </c>
      <c r="AA4" s="26"/>
      <c r="AB4" s="26"/>
      <c r="AC4" s="26" t="s">
        <v>25</v>
      </c>
      <c r="AD4" s="26"/>
      <c r="AE4" s="26"/>
      <c r="AF4" s="26" t="s">
        <v>25</v>
      </c>
      <c r="AG4" s="26"/>
      <c r="AH4" s="26"/>
      <c r="AI4" s="2"/>
      <c r="AJ4" s="2"/>
      <c r="AK4" s="2"/>
    </row>
    <row r="5" spans="1:37" s="4" customFormat="1">
      <c r="A5" s="32"/>
      <c r="B5" s="7" t="s">
        <v>7</v>
      </c>
      <c r="C5" s="7" t="s">
        <v>26</v>
      </c>
      <c r="D5" s="7" t="s">
        <v>27</v>
      </c>
      <c r="E5" s="7" t="s">
        <v>7</v>
      </c>
      <c r="F5" s="7" t="s">
        <v>26</v>
      </c>
      <c r="G5" s="7" t="s">
        <v>27</v>
      </c>
      <c r="H5" s="7" t="s">
        <v>7</v>
      </c>
      <c r="I5" s="7" t="s">
        <v>26</v>
      </c>
      <c r="J5" s="7" t="s">
        <v>27</v>
      </c>
      <c r="K5" s="7" t="s">
        <v>7</v>
      </c>
      <c r="L5" s="7" t="s">
        <v>26</v>
      </c>
      <c r="M5" s="7" t="s">
        <v>27</v>
      </c>
      <c r="N5" s="7" t="s">
        <v>7</v>
      </c>
      <c r="O5" s="7" t="s">
        <v>26</v>
      </c>
      <c r="P5" s="7" t="s">
        <v>27</v>
      </c>
      <c r="Q5" s="7" t="s">
        <v>7</v>
      </c>
      <c r="R5" s="7" t="s">
        <v>26</v>
      </c>
      <c r="S5" s="7" t="s">
        <v>27</v>
      </c>
      <c r="T5" s="7" t="s">
        <v>7</v>
      </c>
      <c r="U5" s="7" t="s">
        <v>26</v>
      </c>
      <c r="V5" s="7" t="s">
        <v>27</v>
      </c>
      <c r="W5" s="7" t="s">
        <v>7</v>
      </c>
      <c r="X5" s="7" t="s">
        <v>26</v>
      </c>
      <c r="Y5" s="7" t="s">
        <v>27</v>
      </c>
      <c r="Z5" s="7" t="s">
        <v>7</v>
      </c>
      <c r="AA5" s="7" t="s">
        <v>26</v>
      </c>
      <c r="AB5" s="7" t="s">
        <v>27</v>
      </c>
      <c r="AC5" s="7" t="s">
        <v>7</v>
      </c>
      <c r="AD5" s="7" t="s">
        <v>26</v>
      </c>
      <c r="AE5" s="7" t="s">
        <v>27</v>
      </c>
      <c r="AF5" s="7" t="s">
        <v>7</v>
      </c>
      <c r="AG5" s="7" t="s">
        <v>26</v>
      </c>
      <c r="AH5" s="7" t="s">
        <v>27</v>
      </c>
      <c r="AI5" s="2"/>
      <c r="AJ5" s="2"/>
      <c r="AK5" s="2"/>
    </row>
    <row r="6" spans="1:37" s="5" customFormat="1">
      <c r="A6" s="8" t="s">
        <v>8</v>
      </c>
      <c r="B6" s="8">
        <v>73.502762392900991</v>
      </c>
      <c r="C6" s="8">
        <v>73.402782638374802</v>
      </c>
      <c r="D6" s="8">
        <v>73.602742147427179</v>
      </c>
      <c r="E6" s="8">
        <v>73.774566834358765</v>
      </c>
      <c r="F6" s="8">
        <v>73.674993469108117</v>
      </c>
      <c r="G6" s="8">
        <v>73.874140199609414</v>
      </c>
      <c r="H6" s="8">
        <v>74.225875336510299</v>
      </c>
      <c r="I6" s="8">
        <v>74.127258480843921</v>
      </c>
      <c r="J6" s="8">
        <v>74.324492192176677</v>
      </c>
      <c r="K6" s="8">
        <v>74.627417387877728</v>
      </c>
      <c r="L6" s="8">
        <v>74.528341093786992</v>
      </c>
      <c r="M6" s="8">
        <v>74.726493681968464</v>
      </c>
      <c r="N6" s="8">
        <v>74.852463955503509</v>
      </c>
      <c r="O6" s="8">
        <v>74.75341251100231</v>
      </c>
      <c r="P6" s="8">
        <v>74.951515400004709</v>
      </c>
      <c r="Q6" s="8">
        <v>75.066913674900135</v>
      </c>
      <c r="R6" s="8">
        <v>74.967952166398391</v>
      </c>
      <c r="S6" s="8">
        <v>75.16587518340188</v>
      </c>
      <c r="T6" s="8">
        <v>75.434818882824942</v>
      </c>
      <c r="U6" s="8">
        <v>75.336698551260199</v>
      </c>
      <c r="V6" s="8">
        <v>75.532939214389685</v>
      </c>
      <c r="W6" s="8">
        <v>75.900001256279594</v>
      </c>
      <c r="X6" s="8">
        <v>75.802920816216471</v>
      </c>
      <c r="Y6" s="8">
        <v>75.997081696342718</v>
      </c>
      <c r="Z6" s="8">
        <v>76.320560842729364</v>
      </c>
      <c r="AA6" s="8">
        <v>76.224254745142048</v>
      </c>
      <c r="AB6" s="8">
        <v>76.41686694031668</v>
      </c>
      <c r="AC6" s="8">
        <v>76.611449872424643</v>
      </c>
      <c r="AD6" s="8">
        <v>76.515927788476617</v>
      </c>
      <c r="AE6" s="8">
        <v>76.706971956372669</v>
      </c>
      <c r="AF6" s="8">
        <v>76.875553977222467</v>
      </c>
      <c r="AG6" s="8">
        <v>76.781034986614159</v>
      </c>
      <c r="AH6" s="8">
        <v>76.970072967830774</v>
      </c>
      <c r="AI6" s="2"/>
      <c r="AJ6" s="2"/>
      <c r="AK6" s="2"/>
    </row>
    <row r="7" spans="1:37">
      <c r="A7" s="9" t="s">
        <v>35</v>
      </c>
      <c r="B7" s="10">
        <v>74.147386792851037</v>
      </c>
      <c r="C7" s="10">
        <v>73.655566160722771</v>
      </c>
      <c r="D7" s="10">
        <v>74.639207424979304</v>
      </c>
      <c r="E7" s="10">
        <v>74.417966249729048</v>
      </c>
      <c r="F7" s="10">
        <v>73.922273147698021</v>
      </c>
      <c r="G7" s="10">
        <v>74.913659351760074</v>
      </c>
      <c r="H7" s="10">
        <v>74.951183887147295</v>
      </c>
      <c r="I7" s="10">
        <v>74.460851321819419</v>
      </c>
      <c r="J7" s="10">
        <v>75.44151645247517</v>
      </c>
      <c r="K7" s="10">
        <v>74.90412353661749</v>
      </c>
      <c r="L7" s="10">
        <v>74.406793645990859</v>
      </c>
      <c r="M7" s="10">
        <v>75.401453427244121</v>
      </c>
      <c r="N7" s="10">
        <v>75.182496518015441</v>
      </c>
      <c r="O7" s="10">
        <v>74.70616170595234</v>
      </c>
      <c r="P7" s="10">
        <v>75.658831330078542</v>
      </c>
      <c r="Q7" s="10">
        <v>75.383207416179161</v>
      </c>
      <c r="R7" s="10">
        <v>74.909339398510994</v>
      </c>
      <c r="S7" s="10">
        <v>75.857075433847328</v>
      </c>
      <c r="T7" s="10">
        <v>75.691123907277856</v>
      </c>
      <c r="U7" s="10">
        <v>75.226995667082676</v>
      </c>
      <c r="V7" s="10">
        <v>76.155252147473036</v>
      </c>
      <c r="W7" s="10">
        <v>76.251584726344305</v>
      </c>
      <c r="X7" s="10">
        <v>75.781180186930328</v>
      </c>
      <c r="Y7" s="10">
        <v>76.721989265758282</v>
      </c>
      <c r="Z7" s="10">
        <v>76.66312876361485</v>
      </c>
      <c r="AA7" s="10">
        <v>76.191134529670904</v>
      </c>
      <c r="AB7" s="10">
        <v>77.135122997558796</v>
      </c>
      <c r="AC7" s="10">
        <v>77.125624679695918</v>
      </c>
      <c r="AD7" s="10">
        <v>76.664720648592152</v>
      </c>
      <c r="AE7" s="10">
        <v>77.586528710799683</v>
      </c>
      <c r="AF7" s="10">
        <v>77.131308653081575</v>
      </c>
      <c r="AG7" s="10">
        <v>76.667518682213384</v>
      </c>
      <c r="AH7" s="10">
        <v>77.595098623949767</v>
      </c>
    </row>
    <row r="8" spans="1:37">
      <c r="A8" s="9" t="s">
        <v>36</v>
      </c>
      <c r="B8" s="10">
        <v>76.108964361709326</v>
      </c>
      <c r="C8" s="10">
        <v>75.638093944368222</v>
      </c>
      <c r="D8" s="10">
        <v>76.579834779050429</v>
      </c>
      <c r="E8" s="10">
        <v>76.275601485643989</v>
      </c>
      <c r="F8" s="10">
        <v>75.803436883992958</v>
      </c>
      <c r="G8" s="10">
        <v>76.74776608729502</v>
      </c>
      <c r="H8" s="10">
        <v>76.692785411771951</v>
      </c>
      <c r="I8" s="10">
        <v>76.223223082819075</v>
      </c>
      <c r="J8" s="10">
        <v>77.162347740724826</v>
      </c>
      <c r="K8" s="10">
        <v>76.994546293300914</v>
      </c>
      <c r="L8" s="10">
        <v>76.524074744906741</v>
      </c>
      <c r="M8" s="10">
        <v>77.465017841695087</v>
      </c>
      <c r="N8" s="10">
        <v>77.54341190203948</v>
      </c>
      <c r="O8" s="10">
        <v>77.089094017770492</v>
      </c>
      <c r="P8" s="10">
        <v>77.997729786308469</v>
      </c>
      <c r="Q8" s="10">
        <v>77.520230786692466</v>
      </c>
      <c r="R8" s="10">
        <v>77.069754895719242</v>
      </c>
      <c r="S8" s="10">
        <v>77.970706677665689</v>
      </c>
      <c r="T8" s="10">
        <v>78.027185492497949</v>
      </c>
      <c r="U8" s="10">
        <v>77.59159266426245</v>
      </c>
      <c r="V8" s="10">
        <v>78.462778320733449</v>
      </c>
      <c r="W8" s="10">
        <v>78.159150887908325</v>
      </c>
      <c r="X8" s="10">
        <v>77.721026281572136</v>
      </c>
      <c r="Y8" s="10">
        <v>78.597275494244514</v>
      </c>
      <c r="Z8" s="10">
        <v>78.576481252549698</v>
      </c>
      <c r="AA8" s="10">
        <v>78.141949952807508</v>
      </c>
      <c r="AB8" s="10">
        <v>79.011012552291888</v>
      </c>
      <c r="AC8" s="10">
        <v>78.942727895545119</v>
      </c>
      <c r="AD8" s="10">
        <v>78.513496197277831</v>
      </c>
      <c r="AE8" s="10">
        <v>79.371959593812406</v>
      </c>
      <c r="AF8" s="10">
        <v>79.242851521244532</v>
      </c>
      <c r="AG8" s="10">
        <v>78.829001343714282</v>
      </c>
      <c r="AH8" s="10">
        <v>79.656701698774782</v>
      </c>
    </row>
    <row r="9" spans="1:37">
      <c r="A9" s="9" t="s">
        <v>37</v>
      </c>
      <c r="B9" s="10">
        <v>75.290107195343808</v>
      </c>
      <c r="C9" s="10">
        <v>74.610400481447996</v>
      </c>
      <c r="D9" s="10">
        <v>75.969813909239619</v>
      </c>
      <c r="E9" s="10">
        <v>75.742995933035843</v>
      </c>
      <c r="F9" s="10">
        <v>75.081531382121142</v>
      </c>
      <c r="G9" s="10">
        <v>76.404460483950544</v>
      </c>
      <c r="H9" s="10">
        <v>75.773574586893545</v>
      </c>
      <c r="I9" s="10">
        <v>75.112529599234449</v>
      </c>
      <c r="J9" s="10">
        <v>76.434619574552642</v>
      </c>
      <c r="K9" s="10">
        <v>76.253333324211468</v>
      </c>
      <c r="L9" s="10">
        <v>75.597469045911595</v>
      </c>
      <c r="M9" s="10">
        <v>76.909197602511341</v>
      </c>
      <c r="N9" s="10">
        <v>76.136070036012143</v>
      </c>
      <c r="O9" s="10">
        <v>75.432327030809148</v>
      </c>
      <c r="P9" s="10">
        <v>76.839813041215137</v>
      </c>
      <c r="Q9" s="10">
        <v>76.951870695663359</v>
      </c>
      <c r="R9" s="10">
        <v>76.250280256907473</v>
      </c>
      <c r="S9" s="10">
        <v>77.653461134419246</v>
      </c>
      <c r="T9" s="10">
        <v>77.138744209767324</v>
      </c>
      <c r="U9" s="10">
        <v>76.418619562255955</v>
      </c>
      <c r="V9" s="10">
        <v>77.858868857278694</v>
      </c>
      <c r="W9" s="10">
        <v>77.792880268888126</v>
      </c>
      <c r="X9" s="10">
        <v>77.095066001903021</v>
      </c>
      <c r="Y9" s="10">
        <v>78.490694535873232</v>
      </c>
      <c r="Z9" s="10">
        <v>78.227629441423076</v>
      </c>
      <c r="AA9" s="10">
        <v>77.545276743066509</v>
      </c>
      <c r="AB9" s="10">
        <v>78.909982139779643</v>
      </c>
      <c r="AC9" s="10">
        <v>78.271020749696106</v>
      </c>
      <c r="AD9" s="10">
        <v>77.618311226524341</v>
      </c>
      <c r="AE9" s="10">
        <v>78.923730272867871</v>
      </c>
      <c r="AF9" s="10">
        <v>78.497907634913318</v>
      </c>
      <c r="AG9" s="10">
        <v>77.867732008285003</v>
      </c>
      <c r="AH9" s="10">
        <v>79.128083261541633</v>
      </c>
    </row>
    <row r="10" spans="1:37">
      <c r="A10" s="9" t="s">
        <v>56</v>
      </c>
      <c r="B10" s="10">
        <v>74.740627049741917</v>
      </c>
      <c r="C10" s="10">
        <v>74.028293055922575</v>
      </c>
      <c r="D10" s="10">
        <v>75.45296104356126</v>
      </c>
      <c r="E10" s="10">
        <v>74.650943598777218</v>
      </c>
      <c r="F10" s="10">
        <v>73.921279138087129</v>
      </c>
      <c r="G10" s="10">
        <v>75.380608059467306</v>
      </c>
      <c r="H10" s="10">
        <v>74.927781147623605</v>
      </c>
      <c r="I10" s="10">
        <v>74.183135422106972</v>
      </c>
      <c r="J10" s="10">
        <v>75.672426873140239</v>
      </c>
      <c r="K10" s="10">
        <v>75.601920827938798</v>
      </c>
      <c r="L10" s="10">
        <v>74.841002088725361</v>
      </c>
      <c r="M10" s="10">
        <v>76.362839567152236</v>
      </c>
      <c r="N10" s="10">
        <v>76.023258672049508</v>
      </c>
      <c r="O10" s="10">
        <v>75.259909093743886</v>
      </c>
      <c r="P10" s="10">
        <v>76.78660825035513</v>
      </c>
      <c r="Q10" s="10">
        <v>76.111327170261262</v>
      </c>
      <c r="R10" s="10">
        <v>75.352970059290229</v>
      </c>
      <c r="S10" s="10">
        <v>76.869684281232296</v>
      </c>
      <c r="T10" s="10">
        <v>76.338892691966805</v>
      </c>
      <c r="U10" s="10">
        <v>75.595731622488046</v>
      </c>
      <c r="V10" s="10">
        <v>77.082053761445565</v>
      </c>
      <c r="W10" s="10">
        <v>76.815138737347837</v>
      </c>
      <c r="X10" s="10">
        <v>76.102872763317762</v>
      </c>
      <c r="Y10" s="10">
        <v>77.527404711377912</v>
      </c>
      <c r="Z10" s="10">
        <v>77.333120494795367</v>
      </c>
      <c r="AA10" s="10">
        <v>76.635936253071421</v>
      </c>
      <c r="AB10" s="10">
        <v>78.030304736519312</v>
      </c>
      <c r="AC10" s="10">
        <v>77.26289270012127</v>
      </c>
      <c r="AD10" s="10">
        <v>76.552596556714789</v>
      </c>
      <c r="AE10" s="10">
        <v>77.973188843527751</v>
      </c>
      <c r="AF10" s="10">
        <v>78.207824270839495</v>
      </c>
      <c r="AG10" s="10">
        <v>77.506938251428437</v>
      </c>
      <c r="AH10" s="10">
        <v>78.908710290250553</v>
      </c>
    </row>
    <row r="11" spans="1:37">
      <c r="A11" s="9" t="s">
        <v>38</v>
      </c>
      <c r="B11" s="10">
        <v>73.539674762380372</v>
      </c>
      <c r="C11" s="10">
        <v>72.491651169601596</v>
      </c>
      <c r="D11" s="10">
        <v>74.587698355159148</v>
      </c>
      <c r="E11" s="10">
        <v>73.165205155380704</v>
      </c>
      <c r="F11" s="10">
        <v>72.075059254043907</v>
      </c>
      <c r="G11" s="10">
        <v>74.255351056717501</v>
      </c>
      <c r="H11" s="10">
        <v>73.244644864320392</v>
      </c>
      <c r="I11" s="10">
        <v>72.146199284361174</v>
      </c>
      <c r="J11" s="10">
        <v>74.343090444279611</v>
      </c>
      <c r="K11" s="10">
        <v>73.21101651303789</v>
      </c>
      <c r="L11" s="10">
        <v>72.11752624805014</v>
      </c>
      <c r="M11" s="10">
        <v>74.30450677802564</v>
      </c>
      <c r="N11" s="10">
        <v>74.108120325405196</v>
      </c>
      <c r="O11" s="10">
        <v>73.094641515839996</v>
      </c>
      <c r="P11" s="10">
        <v>75.121599134970396</v>
      </c>
      <c r="Q11" s="10">
        <v>74.550806373544603</v>
      </c>
      <c r="R11" s="10">
        <v>73.562425465979857</v>
      </c>
      <c r="S11" s="10">
        <v>75.539187281109349</v>
      </c>
      <c r="T11" s="10">
        <v>74.998870270385467</v>
      </c>
      <c r="U11" s="10">
        <v>74.038812090469818</v>
      </c>
      <c r="V11" s="10">
        <v>75.958928450301116</v>
      </c>
      <c r="W11" s="10">
        <v>75.64942262070366</v>
      </c>
      <c r="X11" s="10">
        <v>74.687167468984526</v>
      </c>
      <c r="Y11" s="10">
        <v>76.611677772422794</v>
      </c>
      <c r="Z11" s="10">
        <v>76.523531049414657</v>
      </c>
      <c r="AA11" s="10">
        <v>75.616197314373522</v>
      </c>
      <c r="AB11" s="10">
        <v>77.430864784455792</v>
      </c>
      <c r="AC11" s="10">
        <v>77.012664166697505</v>
      </c>
      <c r="AD11" s="10">
        <v>76.089570540679091</v>
      </c>
      <c r="AE11" s="10">
        <v>77.935757792715918</v>
      </c>
      <c r="AF11" s="10">
        <v>77.028204367053476</v>
      </c>
      <c r="AG11" s="10">
        <v>76.133357702580639</v>
      </c>
      <c r="AH11" s="10">
        <v>77.923051031526313</v>
      </c>
    </row>
    <row r="12" spans="1:37">
      <c r="A12" s="9" t="s">
        <v>57</v>
      </c>
      <c r="B12" s="10">
        <v>74.807839573870538</v>
      </c>
      <c r="C12" s="10">
        <v>74.178231633078966</v>
      </c>
      <c r="D12" s="10">
        <v>75.437447514662111</v>
      </c>
      <c r="E12" s="10">
        <v>75.431086925035672</v>
      </c>
      <c r="F12" s="10">
        <v>74.836328584614179</v>
      </c>
      <c r="G12" s="10">
        <v>76.025845265457164</v>
      </c>
      <c r="H12" s="10">
        <v>75.692122155420861</v>
      </c>
      <c r="I12" s="10">
        <v>75.114195370923213</v>
      </c>
      <c r="J12" s="10">
        <v>76.27004893991851</v>
      </c>
      <c r="K12" s="10">
        <v>76.122492316322862</v>
      </c>
      <c r="L12" s="10">
        <v>75.541943669890756</v>
      </c>
      <c r="M12" s="10">
        <v>76.703040962754969</v>
      </c>
      <c r="N12" s="10">
        <v>76.251494902920953</v>
      </c>
      <c r="O12" s="10">
        <v>75.655337715827983</v>
      </c>
      <c r="P12" s="10">
        <v>76.847652090013923</v>
      </c>
      <c r="Q12" s="10">
        <v>76.518716658524923</v>
      </c>
      <c r="R12" s="10">
        <v>75.921150784995817</v>
      </c>
      <c r="S12" s="10">
        <v>77.116282532054029</v>
      </c>
      <c r="T12" s="10">
        <v>76.911236048903774</v>
      </c>
      <c r="U12" s="10">
        <v>76.324379269503183</v>
      </c>
      <c r="V12" s="10">
        <v>77.498092828304365</v>
      </c>
      <c r="W12" s="10">
        <v>76.827016256833573</v>
      </c>
      <c r="X12" s="10">
        <v>76.242704033741404</v>
      </c>
      <c r="Y12" s="10">
        <v>77.411328479925743</v>
      </c>
      <c r="Z12" s="10">
        <v>77.334331080608237</v>
      </c>
      <c r="AA12" s="10">
        <v>76.743089186627444</v>
      </c>
      <c r="AB12" s="10">
        <v>77.925572974589031</v>
      </c>
      <c r="AC12" s="10">
        <v>77.516259156882796</v>
      </c>
      <c r="AD12" s="10">
        <v>76.916478816388832</v>
      </c>
      <c r="AE12" s="10">
        <v>78.116039497376761</v>
      </c>
      <c r="AF12" s="10">
        <v>78.037678519196589</v>
      </c>
      <c r="AG12" s="10">
        <v>77.443533497145793</v>
      </c>
      <c r="AH12" s="10">
        <v>78.631823541247385</v>
      </c>
    </row>
    <row r="13" spans="1:37">
      <c r="A13" s="9" t="s">
        <v>39</v>
      </c>
      <c r="B13" s="10">
        <v>71.942649011385484</v>
      </c>
      <c r="C13" s="10">
        <v>71.307670932848723</v>
      </c>
      <c r="D13" s="10">
        <v>72.577627089922245</v>
      </c>
      <c r="E13" s="10">
        <v>72.405439543462407</v>
      </c>
      <c r="F13" s="10">
        <v>71.790719750161585</v>
      </c>
      <c r="G13" s="10">
        <v>73.020159336763228</v>
      </c>
      <c r="H13" s="10">
        <v>72.917103772398548</v>
      </c>
      <c r="I13" s="10">
        <v>72.309282771865867</v>
      </c>
      <c r="J13" s="10">
        <v>73.524924772931229</v>
      </c>
      <c r="K13" s="10">
        <v>73.522851800849807</v>
      </c>
      <c r="L13" s="10">
        <v>72.90175271877429</v>
      </c>
      <c r="M13" s="10">
        <v>74.143950882925324</v>
      </c>
      <c r="N13" s="10">
        <v>73.66007370949049</v>
      </c>
      <c r="O13" s="10">
        <v>73.017593094042127</v>
      </c>
      <c r="P13" s="10">
        <v>74.302554324938853</v>
      </c>
      <c r="Q13" s="10">
        <v>73.639151344027752</v>
      </c>
      <c r="R13" s="10">
        <v>72.98516093782996</v>
      </c>
      <c r="S13" s="10">
        <v>74.293141750225544</v>
      </c>
      <c r="T13" s="10">
        <v>73.607472258496884</v>
      </c>
      <c r="U13" s="10">
        <v>72.963257258623671</v>
      </c>
      <c r="V13" s="10">
        <v>74.251687258370097</v>
      </c>
      <c r="W13" s="10">
        <v>73.711931873584845</v>
      </c>
      <c r="X13" s="10">
        <v>73.062913319573767</v>
      </c>
      <c r="Y13" s="10">
        <v>74.360950427595924</v>
      </c>
      <c r="Z13" s="10">
        <v>74.023643412965868</v>
      </c>
      <c r="AA13" s="10">
        <v>73.382554785899515</v>
      </c>
      <c r="AB13" s="10">
        <v>74.66473204003222</v>
      </c>
      <c r="AC13" s="10">
        <v>74.338703076909098</v>
      </c>
      <c r="AD13" s="10">
        <v>73.705178369560954</v>
      </c>
      <c r="AE13" s="10">
        <v>74.972227784257242</v>
      </c>
      <c r="AF13" s="10">
        <v>75.108952207398261</v>
      </c>
      <c r="AG13" s="10">
        <v>74.494119436945709</v>
      </c>
      <c r="AH13" s="10">
        <v>75.723784977850812</v>
      </c>
    </row>
    <row r="14" spans="1:37">
      <c r="A14" s="9" t="s">
        <v>58</v>
      </c>
      <c r="B14" s="10">
        <v>74.183890432267248</v>
      </c>
      <c r="C14" s="10">
        <v>73.582358730370871</v>
      </c>
      <c r="D14" s="10">
        <v>74.785422134163625</v>
      </c>
      <c r="E14" s="10">
        <v>74.43184187187579</v>
      </c>
      <c r="F14" s="10">
        <v>73.820612056387731</v>
      </c>
      <c r="G14" s="10">
        <v>75.043071687363849</v>
      </c>
      <c r="H14" s="10">
        <v>75.506073082783871</v>
      </c>
      <c r="I14" s="10">
        <v>74.908965153097569</v>
      </c>
      <c r="J14" s="10">
        <v>76.103181012470174</v>
      </c>
      <c r="K14" s="10">
        <v>75.559704253949008</v>
      </c>
      <c r="L14" s="10">
        <v>74.960484016968934</v>
      </c>
      <c r="M14" s="10">
        <v>76.158924490929081</v>
      </c>
      <c r="N14" s="10">
        <v>75.972155532442585</v>
      </c>
      <c r="O14" s="10">
        <v>75.38495452202551</v>
      </c>
      <c r="P14" s="10">
        <v>76.559356542859661</v>
      </c>
      <c r="Q14" s="10">
        <v>75.82748997047095</v>
      </c>
      <c r="R14" s="10">
        <v>75.2338565941198</v>
      </c>
      <c r="S14" s="10">
        <v>76.4211233468221</v>
      </c>
      <c r="T14" s="10">
        <v>76.146842788356366</v>
      </c>
      <c r="U14" s="10">
        <v>75.578409142791486</v>
      </c>
      <c r="V14" s="10">
        <v>76.715276433921247</v>
      </c>
      <c r="W14" s="10">
        <v>76.309008700014104</v>
      </c>
      <c r="X14" s="10">
        <v>75.739315890067445</v>
      </c>
      <c r="Y14" s="10">
        <v>76.878701509960763</v>
      </c>
      <c r="Z14" s="10">
        <v>76.558207854605342</v>
      </c>
      <c r="AA14" s="10">
        <v>76.009755315346226</v>
      </c>
      <c r="AB14" s="10">
        <v>77.106660393864459</v>
      </c>
      <c r="AC14" s="10">
        <v>76.832811520859181</v>
      </c>
      <c r="AD14" s="10">
        <v>76.268568710574058</v>
      </c>
      <c r="AE14" s="10">
        <v>77.397054331144304</v>
      </c>
      <c r="AF14" s="10">
        <v>76.831118318086922</v>
      </c>
      <c r="AG14" s="10">
        <v>76.266022870188905</v>
      </c>
      <c r="AH14" s="10">
        <v>77.396213765984939</v>
      </c>
    </row>
    <row r="15" spans="1:37">
      <c r="A15" s="9" t="s">
        <v>40</v>
      </c>
      <c r="B15" s="10">
        <v>72.538531876009543</v>
      </c>
      <c r="C15" s="10">
        <v>71.840975440304575</v>
      </c>
      <c r="D15" s="10">
        <v>73.236088311714511</v>
      </c>
      <c r="E15" s="10">
        <v>73.517261140055226</v>
      </c>
      <c r="F15" s="10">
        <v>72.840353598975724</v>
      </c>
      <c r="G15" s="10">
        <v>74.194168681134727</v>
      </c>
      <c r="H15" s="10">
        <v>73.729051956596294</v>
      </c>
      <c r="I15" s="10">
        <v>73.057444837626392</v>
      </c>
      <c r="J15" s="10">
        <v>74.400659075566196</v>
      </c>
      <c r="K15" s="10">
        <v>74.484676787616124</v>
      </c>
      <c r="L15" s="10">
        <v>73.821549121817085</v>
      </c>
      <c r="M15" s="10">
        <v>75.147804453415162</v>
      </c>
      <c r="N15" s="10">
        <v>74.050299716645554</v>
      </c>
      <c r="O15" s="10">
        <v>73.364601148306363</v>
      </c>
      <c r="P15" s="10">
        <v>74.735998284984746</v>
      </c>
      <c r="Q15" s="10">
        <v>74.597932942639872</v>
      </c>
      <c r="R15" s="10">
        <v>73.943495493533916</v>
      </c>
      <c r="S15" s="10">
        <v>75.252370391745828</v>
      </c>
      <c r="T15" s="10">
        <v>74.612662072995292</v>
      </c>
      <c r="U15" s="10">
        <v>73.963534706883451</v>
      </c>
      <c r="V15" s="10">
        <v>75.261789439107133</v>
      </c>
      <c r="W15" s="10">
        <v>75.463204932764228</v>
      </c>
      <c r="X15" s="10">
        <v>74.837236505876461</v>
      </c>
      <c r="Y15" s="10">
        <v>76.089173359651994</v>
      </c>
      <c r="Z15" s="10">
        <v>75.774722444683562</v>
      </c>
      <c r="AA15" s="10">
        <v>75.140445327376227</v>
      </c>
      <c r="AB15" s="10">
        <v>76.408999561990896</v>
      </c>
      <c r="AC15" s="10">
        <v>76.13819217715313</v>
      </c>
      <c r="AD15" s="10">
        <v>75.493541750673771</v>
      </c>
      <c r="AE15" s="10">
        <v>76.782842603632488</v>
      </c>
      <c r="AF15" s="10">
        <v>75.7582414342954</v>
      </c>
      <c r="AG15" s="10">
        <v>75.094145119565383</v>
      </c>
      <c r="AH15" s="10">
        <v>76.422337749025417</v>
      </c>
    </row>
    <row r="16" spans="1:37">
      <c r="A16" s="9" t="s">
        <v>41</v>
      </c>
      <c r="B16" s="10">
        <v>77.149649069610334</v>
      </c>
      <c r="C16" s="10">
        <v>76.489800662131486</v>
      </c>
      <c r="D16" s="10">
        <v>77.809497477089181</v>
      </c>
      <c r="E16" s="10">
        <v>76.960145503741572</v>
      </c>
      <c r="F16" s="10">
        <v>76.271849470034184</v>
      </c>
      <c r="G16" s="10">
        <v>77.64844153744896</v>
      </c>
      <c r="H16" s="10">
        <v>77.612793387096332</v>
      </c>
      <c r="I16" s="10">
        <v>76.951661804162626</v>
      </c>
      <c r="J16" s="10">
        <v>78.273924970030038</v>
      </c>
      <c r="K16" s="10">
        <v>77.95056118344155</v>
      </c>
      <c r="L16" s="10">
        <v>77.291556153885651</v>
      </c>
      <c r="M16" s="10">
        <v>78.60956621299745</v>
      </c>
      <c r="N16" s="10">
        <v>78.029703562061627</v>
      </c>
      <c r="O16" s="10">
        <v>77.386450124144218</v>
      </c>
      <c r="P16" s="10">
        <v>78.672956999979036</v>
      </c>
      <c r="Q16" s="10">
        <v>78.082501156639523</v>
      </c>
      <c r="R16" s="10">
        <v>77.403554147873422</v>
      </c>
      <c r="S16" s="10">
        <v>78.761448165405625</v>
      </c>
      <c r="T16" s="10">
        <v>78.441040272311312</v>
      </c>
      <c r="U16" s="10">
        <v>77.752169147495067</v>
      </c>
      <c r="V16" s="10">
        <v>79.129911397127557</v>
      </c>
      <c r="W16" s="10">
        <v>79.567819750349912</v>
      </c>
      <c r="X16" s="10">
        <v>78.904435580447583</v>
      </c>
      <c r="Y16" s="10">
        <v>80.231203920252241</v>
      </c>
      <c r="Z16" s="10">
        <v>79.878624844206598</v>
      </c>
      <c r="AA16" s="10">
        <v>79.216039689424676</v>
      </c>
      <c r="AB16" s="10">
        <v>80.541209998988521</v>
      </c>
      <c r="AC16" s="10">
        <v>80.05035668502795</v>
      </c>
      <c r="AD16" s="10">
        <v>79.394859265527302</v>
      </c>
      <c r="AE16" s="10">
        <v>80.705854104528598</v>
      </c>
      <c r="AF16" s="10">
        <v>80.524496644733532</v>
      </c>
      <c r="AG16" s="10">
        <v>79.872556573870298</v>
      </c>
      <c r="AH16" s="10">
        <v>81.176436715596765</v>
      </c>
    </row>
    <row r="17" spans="1:37">
      <c r="A17" s="9" t="s">
        <v>42</v>
      </c>
      <c r="B17" s="10">
        <v>75.625922306756735</v>
      </c>
      <c r="C17" s="10">
        <v>74.879703071409011</v>
      </c>
      <c r="D17" s="10">
        <v>76.372141542104458</v>
      </c>
      <c r="E17" s="10">
        <v>75.606026545240184</v>
      </c>
      <c r="F17" s="10">
        <v>74.864567665812004</v>
      </c>
      <c r="G17" s="10">
        <v>76.347485424668363</v>
      </c>
      <c r="H17" s="10">
        <v>76.131121260627594</v>
      </c>
      <c r="I17" s="10">
        <v>75.422431450504931</v>
      </c>
      <c r="J17" s="10">
        <v>76.839811070750258</v>
      </c>
      <c r="K17" s="10">
        <v>76.346133568726614</v>
      </c>
      <c r="L17" s="10">
        <v>75.643536472233464</v>
      </c>
      <c r="M17" s="10">
        <v>77.048730665219765</v>
      </c>
      <c r="N17" s="10">
        <v>76.237225789309406</v>
      </c>
      <c r="O17" s="10">
        <v>75.519779799165107</v>
      </c>
      <c r="P17" s="10">
        <v>76.954671779453705</v>
      </c>
      <c r="Q17" s="10">
        <v>76.692424432658711</v>
      </c>
      <c r="R17" s="10">
        <v>75.988734931664681</v>
      </c>
      <c r="S17" s="10">
        <v>77.396113933652742</v>
      </c>
      <c r="T17" s="10">
        <v>76.818385647862485</v>
      </c>
      <c r="U17" s="10">
        <v>76.0994182492135</v>
      </c>
      <c r="V17" s="10">
        <v>77.53735304651147</v>
      </c>
      <c r="W17" s="10">
        <v>77.434896214510232</v>
      </c>
      <c r="X17" s="10">
        <v>76.720470861220605</v>
      </c>
      <c r="Y17" s="10">
        <v>78.149321567799859</v>
      </c>
      <c r="Z17" s="10">
        <v>77.63409962568808</v>
      </c>
      <c r="AA17" s="10">
        <v>76.894341665073156</v>
      </c>
      <c r="AB17" s="10">
        <v>78.373857586303004</v>
      </c>
      <c r="AC17" s="10">
        <v>78.210494151291471</v>
      </c>
      <c r="AD17" s="10">
        <v>77.500982311062145</v>
      </c>
      <c r="AE17" s="10">
        <v>78.920005991520796</v>
      </c>
      <c r="AF17" s="10">
        <v>78.513348184104984</v>
      </c>
      <c r="AG17" s="10">
        <v>77.839679820273318</v>
      </c>
      <c r="AH17" s="10">
        <v>79.187016547936651</v>
      </c>
    </row>
    <row r="18" spans="1:37">
      <c r="A18" s="9" t="s">
        <v>59</v>
      </c>
      <c r="B18" s="10">
        <v>75.993559610711998</v>
      </c>
      <c r="C18" s="10">
        <v>75.247832147087351</v>
      </c>
      <c r="D18" s="10">
        <v>76.739287074336644</v>
      </c>
      <c r="E18" s="10">
        <v>76.464194111784209</v>
      </c>
      <c r="F18" s="10">
        <v>75.732109622123474</v>
      </c>
      <c r="G18" s="10">
        <v>77.196278601444945</v>
      </c>
      <c r="H18" s="10">
        <v>76.880519285393092</v>
      </c>
      <c r="I18" s="10">
        <v>76.153582920475515</v>
      </c>
      <c r="J18" s="10">
        <v>77.607455650310669</v>
      </c>
      <c r="K18" s="10">
        <v>77.308126684509091</v>
      </c>
      <c r="L18" s="10">
        <v>76.551744461924628</v>
      </c>
      <c r="M18" s="10">
        <v>78.064508907093554</v>
      </c>
      <c r="N18" s="10">
        <v>77.462712483214887</v>
      </c>
      <c r="O18" s="10">
        <v>76.712087154977581</v>
      </c>
      <c r="P18" s="10">
        <v>78.213337811452192</v>
      </c>
      <c r="Q18" s="10">
        <v>77.540919702303526</v>
      </c>
      <c r="R18" s="10">
        <v>76.781902868461486</v>
      </c>
      <c r="S18" s="10">
        <v>78.299936536145566</v>
      </c>
      <c r="T18" s="10">
        <v>77.998773792018241</v>
      </c>
      <c r="U18" s="10">
        <v>77.234808398502537</v>
      </c>
      <c r="V18" s="10">
        <v>78.762739185533945</v>
      </c>
      <c r="W18" s="10">
        <v>78.482476847368503</v>
      </c>
      <c r="X18" s="10">
        <v>77.716465699595972</v>
      </c>
      <c r="Y18" s="10">
        <v>79.248487995141033</v>
      </c>
      <c r="Z18" s="10">
        <v>79.099513002793913</v>
      </c>
      <c r="AA18" s="10">
        <v>78.350237439793958</v>
      </c>
      <c r="AB18" s="10">
        <v>79.848788565793868</v>
      </c>
      <c r="AC18" s="10">
        <v>79.922301007000613</v>
      </c>
      <c r="AD18" s="10">
        <v>79.189605749965665</v>
      </c>
      <c r="AE18" s="10">
        <v>80.65499626403556</v>
      </c>
      <c r="AF18" s="10">
        <v>79.660797310383785</v>
      </c>
      <c r="AG18" s="10">
        <v>78.906504187758699</v>
      </c>
      <c r="AH18" s="10">
        <v>80.415090433008871</v>
      </c>
    </row>
    <row r="19" spans="1:37">
      <c r="A19" s="9" t="s">
        <v>43</v>
      </c>
      <c r="B19" s="10">
        <v>74.80309072223821</v>
      </c>
      <c r="C19" s="10">
        <v>74.469997110788142</v>
      </c>
      <c r="D19" s="10">
        <v>75.136184333688277</v>
      </c>
      <c r="E19" s="10">
        <v>75.229048917682832</v>
      </c>
      <c r="F19" s="10">
        <v>74.895630255179739</v>
      </c>
      <c r="G19" s="10">
        <v>75.562467580185924</v>
      </c>
      <c r="H19" s="10">
        <v>75.337222111100004</v>
      </c>
      <c r="I19" s="10">
        <v>75.00898429735922</v>
      </c>
      <c r="J19" s="10">
        <v>75.665459924840789</v>
      </c>
      <c r="K19" s="10">
        <v>75.650106511629332</v>
      </c>
      <c r="L19" s="10">
        <v>75.315069122321987</v>
      </c>
      <c r="M19" s="10">
        <v>75.985143900936677</v>
      </c>
      <c r="N19" s="10">
        <v>75.987262043267179</v>
      </c>
      <c r="O19" s="10">
        <v>75.653238994619059</v>
      </c>
      <c r="P19" s="10">
        <v>76.3212850919153</v>
      </c>
      <c r="Q19" s="10">
        <v>76.259078338508459</v>
      </c>
      <c r="R19" s="10">
        <v>75.920038328692996</v>
      </c>
      <c r="S19" s="10">
        <v>76.598118348323922</v>
      </c>
      <c r="T19" s="10">
        <v>76.635774285249838</v>
      </c>
      <c r="U19" s="10">
        <v>76.301748207144584</v>
      </c>
      <c r="V19" s="10">
        <v>76.969800363355091</v>
      </c>
      <c r="W19" s="10">
        <v>76.929677667014687</v>
      </c>
      <c r="X19" s="10">
        <v>76.602989166375949</v>
      </c>
      <c r="Y19" s="10">
        <v>77.256366167653425</v>
      </c>
      <c r="Z19" s="10">
        <v>77.338605300696344</v>
      </c>
      <c r="AA19" s="10">
        <v>77.019756148537056</v>
      </c>
      <c r="AB19" s="10">
        <v>77.657454452855632</v>
      </c>
      <c r="AC19" s="10">
        <v>77.38468640606358</v>
      </c>
      <c r="AD19" s="10">
        <v>77.061917532957068</v>
      </c>
      <c r="AE19" s="10">
        <v>77.707455279170091</v>
      </c>
      <c r="AF19" s="10">
        <v>77.567669369679308</v>
      </c>
      <c r="AG19" s="10">
        <v>77.244325935731752</v>
      </c>
      <c r="AH19" s="10">
        <v>77.891012803626865</v>
      </c>
    </row>
    <row r="20" spans="1:37">
      <c r="A20" s="9" t="s">
        <v>44</v>
      </c>
      <c r="B20" s="10">
        <v>73.758877840155321</v>
      </c>
      <c r="C20" s="10">
        <v>73.196810173492565</v>
      </c>
      <c r="D20" s="10">
        <v>74.320945506818077</v>
      </c>
      <c r="E20" s="10">
        <v>73.926677977970158</v>
      </c>
      <c r="F20" s="10">
        <v>73.362616682689165</v>
      </c>
      <c r="G20" s="10">
        <v>74.490739273251151</v>
      </c>
      <c r="H20" s="10">
        <v>74.458548976690125</v>
      </c>
      <c r="I20" s="10">
        <v>73.890195750668127</v>
      </c>
      <c r="J20" s="10">
        <v>75.026902202712122</v>
      </c>
      <c r="K20" s="10">
        <v>74.580717461396006</v>
      </c>
      <c r="L20" s="10">
        <v>74.013818565200125</v>
      </c>
      <c r="M20" s="10">
        <v>75.147616357591886</v>
      </c>
      <c r="N20" s="10">
        <v>74.928845802438616</v>
      </c>
      <c r="O20" s="10">
        <v>74.370618853669129</v>
      </c>
      <c r="P20" s="10">
        <v>75.487072751208103</v>
      </c>
      <c r="Q20" s="10">
        <v>75.221784973771179</v>
      </c>
      <c r="R20" s="10">
        <v>74.681448209807172</v>
      </c>
      <c r="S20" s="10">
        <v>75.762121737735185</v>
      </c>
      <c r="T20" s="10">
        <v>76.064039834708993</v>
      </c>
      <c r="U20" s="10">
        <v>75.518089784914153</v>
      </c>
      <c r="V20" s="10">
        <v>76.609989884503833</v>
      </c>
      <c r="W20" s="10">
        <v>76.51036375637662</v>
      </c>
      <c r="X20" s="10">
        <v>75.968466887428264</v>
      </c>
      <c r="Y20" s="10">
        <v>77.052260625324976</v>
      </c>
      <c r="Z20" s="10">
        <v>76.967702034458213</v>
      </c>
      <c r="AA20" s="10">
        <v>76.430466814833792</v>
      </c>
      <c r="AB20" s="10">
        <v>77.504937254082634</v>
      </c>
      <c r="AC20" s="10">
        <v>76.921383943210685</v>
      </c>
      <c r="AD20" s="10">
        <v>76.390928464414586</v>
      </c>
      <c r="AE20" s="10">
        <v>77.451839422006785</v>
      </c>
      <c r="AF20" s="10">
        <v>76.777706212795465</v>
      </c>
      <c r="AG20" s="10">
        <v>76.231778444990979</v>
      </c>
      <c r="AH20" s="10">
        <v>77.323633980599951</v>
      </c>
    </row>
    <row r="21" spans="1:37">
      <c r="A21" s="9" t="s">
        <v>45</v>
      </c>
      <c r="B21" s="10">
        <v>69.051575802736082</v>
      </c>
      <c r="C21" s="10">
        <v>68.753844166163105</v>
      </c>
      <c r="D21" s="10">
        <v>69.349307439309058</v>
      </c>
      <c r="E21" s="10">
        <v>69.256244203883071</v>
      </c>
      <c r="F21" s="10">
        <v>68.957088564562483</v>
      </c>
      <c r="G21" s="10">
        <v>69.555399843203659</v>
      </c>
      <c r="H21" s="10">
        <v>69.886534477639103</v>
      </c>
      <c r="I21" s="10">
        <v>69.589062866531208</v>
      </c>
      <c r="J21" s="10">
        <v>70.184006088746997</v>
      </c>
      <c r="K21" s="10">
        <v>70.386650627570546</v>
      </c>
      <c r="L21" s="10">
        <v>70.088057448645344</v>
      </c>
      <c r="M21" s="10">
        <v>70.685243806495748</v>
      </c>
      <c r="N21" s="10">
        <v>70.722350283107815</v>
      </c>
      <c r="O21" s="10">
        <v>70.426222010005276</v>
      </c>
      <c r="P21" s="10">
        <v>71.018478556210354</v>
      </c>
      <c r="Q21" s="10">
        <v>70.728907606288971</v>
      </c>
      <c r="R21" s="10">
        <v>70.428889938313432</v>
      </c>
      <c r="S21" s="10">
        <v>71.028925274264509</v>
      </c>
      <c r="T21" s="10">
        <v>71.168710954782327</v>
      </c>
      <c r="U21" s="10">
        <v>70.871140011560158</v>
      </c>
      <c r="V21" s="10">
        <v>71.466281898004496</v>
      </c>
      <c r="W21" s="10">
        <v>71.757342392596712</v>
      </c>
      <c r="X21" s="10">
        <v>71.46090290001051</v>
      </c>
      <c r="Y21" s="10">
        <v>72.053781885182914</v>
      </c>
      <c r="Z21" s="10">
        <v>72.193151280729154</v>
      </c>
      <c r="AA21" s="10">
        <v>71.89982780013392</v>
      </c>
      <c r="AB21" s="10">
        <v>72.486474761324388</v>
      </c>
      <c r="AC21" s="10">
        <v>72.614715002850289</v>
      </c>
      <c r="AD21" s="10">
        <v>72.325300592339374</v>
      </c>
      <c r="AE21" s="10">
        <v>72.904129413361204</v>
      </c>
      <c r="AF21" s="10">
        <v>73.005413899576865</v>
      </c>
      <c r="AG21" s="10">
        <v>72.720388538743293</v>
      </c>
      <c r="AH21" s="10">
        <v>73.290439260410437</v>
      </c>
    </row>
    <row r="22" spans="1:37">
      <c r="A22" s="9" t="s">
        <v>60</v>
      </c>
      <c r="B22" s="10">
        <v>76.031883974937344</v>
      </c>
      <c r="C22" s="10">
        <v>75.418216174453406</v>
      </c>
      <c r="D22" s="10">
        <v>76.645551775421282</v>
      </c>
      <c r="E22" s="10">
        <v>76.138489957386795</v>
      </c>
      <c r="F22" s="10">
        <v>75.499613469456122</v>
      </c>
      <c r="G22" s="10">
        <v>76.777366445317469</v>
      </c>
      <c r="H22" s="10">
        <v>76.183149207381092</v>
      </c>
      <c r="I22" s="10">
        <v>75.537041238239965</v>
      </c>
      <c r="J22" s="10">
        <v>76.829257176522219</v>
      </c>
      <c r="K22" s="10">
        <v>76.748600166137166</v>
      </c>
      <c r="L22" s="10">
        <v>76.101420403998873</v>
      </c>
      <c r="M22" s="10">
        <v>77.395779928275459</v>
      </c>
      <c r="N22" s="10">
        <v>77.034060213230674</v>
      </c>
      <c r="O22" s="10">
        <v>76.388968119116058</v>
      </c>
      <c r="P22" s="10">
        <v>77.679152307345291</v>
      </c>
      <c r="Q22" s="10">
        <v>77.392172485159406</v>
      </c>
      <c r="R22" s="10">
        <v>76.778115451043945</v>
      </c>
      <c r="S22" s="10">
        <v>78.006229519274868</v>
      </c>
      <c r="T22" s="10">
        <v>77.217398975152918</v>
      </c>
      <c r="U22" s="10">
        <v>76.581389704654143</v>
      </c>
      <c r="V22" s="10">
        <v>77.853408245651693</v>
      </c>
      <c r="W22" s="10">
        <v>77.282242050655739</v>
      </c>
      <c r="X22" s="10">
        <v>76.636012405138544</v>
      </c>
      <c r="Y22" s="10">
        <v>77.928471696172934</v>
      </c>
      <c r="Z22" s="10">
        <v>77.748353829433512</v>
      </c>
      <c r="AA22" s="10">
        <v>77.112304392233725</v>
      </c>
      <c r="AB22" s="10">
        <v>78.384403266633299</v>
      </c>
      <c r="AC22" s="10">
        <v>77.978022245753394</v>
      </c>
      <c r="AD22" s="10">
        <v>77.342384359928317</v>
      </c>
      <c r="AE22" s="10">
        <v>78.61366013157847</v>
      </c>
      <c r="AF22" s="10">
        <v>78.373769365357219</v>
      </c>
      <c r="AG22" s="10">
        <v>77.763231463187722</v>
      </c>
      <c r="AH22" s="10">
        <v>78.984307267526717</v>
      </c>
    </row>
    <row r="23" spans="1:37">
      <c r="A23" s="9" t="s">
        <v>61</v>
      </c>
      <c r="B23" s="10">
        <v>74.392797485988226</v>
      </c>
      <c r="C23" s="10">
        <v>73.91220071290843</v>
      </c>
      <c r="D23" s="10">
        <v>74.873394259068021</v>
      </c>
      <c r="E23" s="10">
        <v>74.538822116808859</v>
      </c>
      <c r="F23" s="10">
        <v>74.060625027241471</v>
      </c>
      <c r="G23" s="10">
        <v>75.017019206376247</v>
      </c>
      <c r="H23" s="10">
        <v>75.030221603662412</v>
      </c>
      <c r="I23" s="10">
        <v>74.559030782661708</v>
      </c>
      <c r="J23" s="10">
        <v>75.501412424663116</v>
      </c>
      <c r="K23" s="10">
        <v>75.270728325100478</v>
      </c>
      <c r="L23" s="10">
        <v>74.79181811143178</v>
      </c>
      <c r="M23" s="10">
        <v>75.749638538769176</v>
      </c>
      <c r="N23" s="10">
        <v>75.975781848790845</v>
      </c>
      <c r="O23" s="10">
        <v>75.507074398392064</v>
      </c>
      <c r="P23" s="10">
        <v>76.444489299189627</v>
      </c>
      <c r="Q23" s="10">
        <v>76.059906183771446</v>
      </c>
      <c r="R23" s="10">
        <v>75.580955083446781</v>
      </c>
      <c r="S23" s="10">
        <v>76.53885728409611</v>
      </c>
      <c r="T23" s="10">
        <v>76.527191634185755</v>
      </c>
      <c r="U23" s="10">
        <v>76.042567132580146</v>
      </c>
      <c r="V23" s="10">
        <v>77.011816135791364</v>
      </c>
      <c r="W23" s="10">
        <v>76.62085698073507</v>
      </c>
      <c r="X23" s="10">
        <v>76.134507833750177</v>
      </c>
      <c r="Y23" s="10">
        <v>77.107206127719962</v>
      </c>
      <c r="Z23" s="10">
        <v>76.740344362456284</v>
      </c>
      <c r="AA23" s="10">
        <v>76.24886969312351</v>
      </c>
      <c r="AB23" s="10">
        <v>77.231819031789058</v>
      </c>
      <c r="AC23" s="10">
        <v>77.233391322291524</v>
      </c>
      <c r="AD23" s="10">
        <v>76.756258362449486</v>
      </c>
      <c r="AE23" s="10">
        <v>77.710524282133562</v>
      </c>
      <c r="AF23" s="10">
        <v>77.654240242795467</v>
      </c>
      <c r="AG23" s="10">
        <v>77.185315906753729</v>
      </c>
      <c r="AH23" s="10">
        <v>78.123164578837205</v>
      </c>
    </row>
    <row r="24" spans="1:37">
      <c r="A24" s="9" t="s">
        <v>62</v>
      </c>
      <c r="B24" s="10">
        <v>70.177370729357889</v>
      </c>
      <c r="C24" s="10">
        <v>69.381304073940541</v>
      </c>
      <c r="D24" s="10">
        <v>70.973437384775238</v>
      </c>
      <c r="E24" s="10">
        <v>70.294909650886083</v>
      </c>
      <c r="F24" s="10">
        <v>69.474494154461127</v>
      </c>
      <c r="G24" s="10">
        <v>71.11532514731104</v>
      </c>
      <c r="H24" s="10">
        <v>71.089167913128463</v>
      </c>
      <c r="I24" s="10">
        <v>70.26459267244411</v>
      </c>
      <c r="J24" s="10">
        <v>71.913743153812817</v>
      </c>
      <c r="K24" s="10">
        <v>72.23828803398483</v>
      </c>
      <c r="L24" s="10">
        <v>71.426683495695926</v>
      </c>
      <c r="M24" s="10">
        <v>73.049892572273734</v>
      </c>
      <c r="N24" s="10">
        <v>72.620812628893901</v>
      </c>
      <c r="O24" s="10">
        <v>71.787839843768779</v>
      </c>
      <c r="P24" s="10">
        <v>73.453785414019023</v>
      </c>
      <c r="Q24" s="10">
        <v>73.007675689883953</v>
      </c>
      <c r="R24" s="10">
        <v>72.178066096906363</v>
      </c>
      <c r="S24" s="10">
        <v>73.837285282861544</v>
      </c>
      <c r="T24" s="10">
        <v>73.362993582420359</v>
      </c>
      <c r="U24" s="10">
        <v>72.536437421535638</v>
      </c>
      <c r="V24" s="10">
        <v>74.189549743305079</v>
      </c>
      <c r="W24" s="10">
        <v>73.287098473916828</v>
      </c>
      <c r="X24" s="10">
        <v>72.482510122589076</v>
      </c>
      <c r="Y24" s="10">
        <v>74.091686825244579</v>
      </c>
      <c r="Z24" s="10">
        <v>73.275899309683837</v>
      </c>
      <c r="AA24" s="10">
        <v>72.464625414732325</v>
      </c>
      <c r="AB24" s="10">
        <v>74.087173204635349</v>
      </c>
      <c r="AC24" s="10">
        <v>73.73371124306189</v>
      </c>
      <c r="AD24" s="10">
        <v>72.937629863441899</v>
      </c>
      <c r="AE24" s="10">
        <v>74.529792622681882</v>
      </c>
      <c r="AF24" s="10">
        <v>74.664784024114823</v>
      </c>
      <c r="AG24" s="10">
        <v>73.902689370243223</v>
      </c>
      <c r="AH24" s="10">
        <v>75.426878677986423</v>
      </c>
    </row>
    <row r="25" spans="1:37">
      <c r="A25" s="9" t="s">
        <v>63</v>
      </c>
      <c r="B25" s="10">
        <v>73.270052368582398</v>
      </c>
      <c r="C25" s="10">
        <v>72.488007740502596</v>
      </c>
      <c r="D25" s="10">
        <v>74.0520969966622</v>
      </c>
      <c r="E25" s="10">
        <v>73.219151110092128</v>
      </c>
      <c r="F25" s="10">
        <v>72.446146310673512</v>
      </c>
      <c r="G25" s="10">
        <v>73.992155909510743</v>
      </c>
      <c r="H25" s="10">
        <v>74.117338548490977</v>
      </c>
      <c r="I25" s="10">
        <v>73.394706503161856</v>
      </c>
      <c r="J25" s="10">
        <v>74.839970593820098</v>
      </c>
      <c r="K25" s="10">
        <v>73.767870202828036</v>
      </c>
      <c r="L25" s="10">
        <v>73.008774574586184</v>
      </c>
      <c r="M25" s="10">
        <v>74.526965831069887</v>
      </c>
      <c r="N25" s="10">
        <v>74.104840594851524</v>
      </c>
      <c r="O25" s="10">
        <v>73.342545963843634</v>
      </c>
      <c r="P25" s="10">
        <v>74.867135225859414</v>
      </c>
      <c r="Q25" s="10">
        <v>74.117771419669182</v>
      </c>
      <c r="R25" s="10">
        <v>73.329307831367544</v>
      </c>
      <c r="S25" s="10">
        <v>74.906235007970821</v>
      </c>
      <c r="T25" s="10">
        <v>74.680580938334586</v>
      </c>
      <c r="U25" s="10">
        <v>73.906412678460086</v>
      </c>
      <c r="V25" s="10">
        <v>75.454749198209086</v>
      </c>
      <c r="W25" s="10">
        <v>75.229191090447969</v>
      </c>
      <c r="X25" s="10">
        <v>74.469630433787401</v>
      </c>
      <c r="Y25" s="10">
        <v>75.988751747108537</v>
      </c>
      <c r="Z25" s="10">
        <v>75.629460287087412</v>
      </c>
      <c r="AA25" s="10">
        <v>74.882928255180758</v>
      </c>
      <c r="AB25" s="10">
        <v>76.375992318994065</v>
      </c>
      <c r="AC25" s="10">
        <v>76.03301136919022</v>
      </c>
      <c r="AD25" s="10">
        <v>75.28217756708176</v>
      </c>
      <c r="AE25" s="10">
        <v>76.78384517129868</v>
      </c>
      <c r="AF25" s="10">
        <v>76.162988370432146</v>
      </c>
      <c r="AG25" s="10">
        <v>75.405827519588485</v>
      </c>
      <c r="AH25" s="10">
        <v>76.920149221275807</v>
      </c>
    </row>
    <row r="26" spans="1:37">
      <c r="A26" s="9" t="s">
        <v>46</v>
      </c>
      <c r="B26" s="10">
        <v>74.681015653142794</v>
      </c>
      <c r="C26" s="10">
        <v>73.912207651555562</v>
      </c>
      <c r="D26" s="10">
        <v>75.449823654730025</v>
      </c>
      <c r="E26" s="10">
        <v>74.966192571425751</v>
      </c>
      <c r="F26" s="10">
        <v>74.204023099478476</v>
      </c>
      <c r="G26" s="10">
        <v>75.728362043373025</v>
      </c>
      <c r="H26" s="10">
        <v>75.270993018977563</v>
      </c>
      <c r="I26" s="10">
        <v>74.461980028840614</v>
      </c>
      <c r="J26" s="10">
        <v>76.080006009114513</v>
      </c>
      <c r="K26" s="10">
        <v>75.147358766970399</v>
      </c>
      <c r="L26" s="10">
        <v>74.290099501512586</v>
      </c>
      <c r="M26" s="10">
        <v>76.004618032428212</v>
      </c>
      <c r="N26" s="10">
        <v>76.041660920362702</v>
      </c>
      <c r="O26" s="10">
        <v>75.220813357813711</v>
      </c>
      <c r="P26" s="10">
        <v>76.862508482911693</v>
      </c>
      <c r="Q26" s="10">
        <v>76.44021792887068</v>
      </c>
      <c r="R26" s="10">
        <v>75.675306072043597</v>
      </c>
      <c r="S26" s="10">
        <v>77.205129785697764</v>
      </c>
      <c r="T26" s="10">
        <v>76.68299990654819</v>
      </c>
      <c r="U26" s="10">
        <v>75.95652335253304</v>
      </c>
      <c r="V26" s="10">
        <v>77.40947646056334</v>
      </c>
      <c r="W26" s="10">
        <v>76.718893903570802</v>
      </c>
      <c r="X26" s="10">
        <v>75.973097668971846</v>
      </c>
      <c r="Y26" s="10">
        <v>77.464690138169757</v>
      </c>
      <c r="Z26" s="10">
        <v>77.070745801704106</v>
      </c>
      <c r="AA26" s="10">
        <v>76.304850825398319</v>
      </c>
      <c r="AB26" s="10">
        <v>77.836640778009894</v>
      </c>
      <c r="AC26" s="10">
        <v>77.591826515017303</v>
      </c>
      <c r="AD26" s="10">
        <v>76.832225834983817</v>
      </c>
      <c r="AE26" s="10">
        <v>78.351427195050789</v>
      </c>
      <c r="AF26" s="10">
        <v>77.254705979799212</v>
      </c>
      <c r="AG26" s="10">
        <v>76.485351645807938</v>
      </c>
      <c r="AH26" s="10">
        <v>78.024060313790486</v>
      </c>
    </row>
    <row r="27" spans="1:37">
      <c r="A27" s="9" t="s">
        <v>64</v>
      </c>
      <c r="B27" s="10">
        <v>74.178627622394259</v>
      </c>
      <c r="C27" s="10">
        <v>73.410224142306333</v>
      </c>
      <c r="D27" s="10">
        <v>74.947031102482185</v>
      </c>
      <c r="E27" s="10">
        <v>74.952905581029583</v>
      </c>
      <c r="F27" s="10">
        <v>74.194730864598029</v>
      </c>
      <c r="G27" s="10">
        <v>75.711080297461137</v>
      </c>
      <c r="H27" s="10">
        <v>75.607740762387166</v>
      </c>
      <c r="I27" s="10">
        <v>74.858433009835082</v>
      </c>
      <c r="J27" s="10">
        <v>76.357048514939251</v>
      </c>
      <c r="K27" s="10">
        <v>75.931372467689883</v>
      </c>
      <c r="L27" s="10">
        <v>75.172995941918771</v>
      </c>
      <c r="M27" s="10">
        <v>76.689748993460995</v>
      </c>
      <c r="N27" s="10">
        <v>76.054345419432266</v>
      </c>
      <c r="O27" s="10">
        <v>75.32691745048011</v>
      </c>
      <c r="P27" s="10">
        <v>76.781773388384423</v>
      </c>
      <c r="Q27" s="10">
        <v>76.574675359700407</v>
      </c>
      <c r="R27" s="10">
        <v>75.861312227046156</v>
      </c>
      <c r="S27" s="10">
        <v>77.288038492354659</v>
      </c>
      <c r="T27" s="10">
        <v>76.926007633292215</v>
      </c>
      <c r="U27" s="10">
        <v>76.213800720512509</v>
      </c>
      <c r="V27" s="10">
        <v>77.638214546071922</v>
      </c>
      <c r="W27" s="10">
        <v>77.143018504684321</v>
      </c>
      <c r="X27" s="10">
        <v>76.421367663823744</v>
      </c>
      <c r="Y27" s="10">
        <v>77.864669345544897</v>
      </c>
      <c r="Z27" s="10">
        <v>77.153383364016875</v>
      </c>
      <c r="AA27" s="10">
        <v>76.433532505152911</v>
      </c>
      <c r="AB27" s="10">
        <v>77.873234222880839</v>
      </c>
      <c r="AC27" s="10">
        <v>77.357959954363778</v>
      </c>
      <c r="AD27" s="10">
        <v>76.644735986728165</v>
      </c>
      <c r="AE27" s="10">
        <v>78.071183921999392</v>
      </c>
      <c r="AF27" s="10">
        <v>77.91530304196371</v>
      </c>
      <c r="AG27" s="10">
        <v>77.218262432194734</v>
      </c>
      <c r="AH27" s="10">
        <v>78.612343651732687</v>
      </c>
    </row>
    <row r="28" spans="1:37" s="11" customFormat="1" ht="15">
      <c r="A28" s="9" t="s">
        <v>47</v>
      </c>
      <c r="B28" s="10">
        <v>72.665569813245781</v>
      </c>
      <c r="C28" s="10">
        <v>72.022967909997831</v>
      </c>
      <c r="D28" s="10">
        <v>73.308171716493732</v>
      </c>
      <c r="E28" s="10">
        <v>73.249088699489761</v>
      </c>
      <c r="F28" s="10">
        <v>72.634660207672482</v>
      </c>
      <c r="G28" s="10">
        <v>73.863517191307039</v>
      </c>
      <c r="H28" s="10">
        <v>73.828407115235123</v>
      </c>
      <c r="I28" s="10">
        <v>73.227596640600567</v>
      </c>
      <c r="J28" s="10">
        <v>74.42921758986968</v>
      </c>
      <c r="K28" s="10">
        <v>73.99978771132804</v>
      </c>
      <c r="L28" s="10">
        <v>73.38185724501993</v>
      </c>
      <c r="M28" s="10">
        <v>74.617718177636149</v>
      </c>
      <c r="N28" s="10">
        <v>73.823696052982157</v>
      </c>
      <c r="O28" s="10">
        <v>73.188264257263711</v>
      </c>
      <c r="P28" s="10">
        <v>74.459127848700604</v>
      </c>
      <c r="Q28" s="10">
        <v>73.957948803499875</v>
      </c>
      <c r="R28" s="10">
        <v>73.314433894459142</v>
      </c>
      <c r="S28" s="10">
        <v>74.601463712540607</v>
      </c>
      <c r="T28" s="10">
        <v>74.151339125411837</v>
      </c>
      <c r="U28" s="10">
        <v>73.515196785528715</v>
      </c>
      <c r="V28" s="10">
        <v>74.78748146529496</v>
      </c>
      <c r="W28" s="10">
        <v>75.235996715211101</v>
      </c>
      <c r="X28" s="10">
        <v>74.610027775458477</v>
      </c>
      <c r="Y28" s="10">
        <v>75.861965654963726</v>
      </c>
      <c r="Z28" s="10">
        <v>75.276749454113016</v>
      </c>
      <c r="AA28" s="10">
        <v>74.627659219138508</v>
      </c>
      <c r="AB28" s="10">
        <v>75.925839689087525</v>
      </c>
      <c r="AC28" s="10">
        <v>76.028926277816225</v>
      </c>
      <c r="AD28" s="10">
        <v>75.383758389987079</v>
      </c>
      <c r="AE28" s="10">
        <v>76.674094165645371</v>
      </c>
      <c r="AF28" s="10">
        <v>75.940078961568304</v>
      </c>
      <c r="AG28" s="10">
        <v>75.305029796911782</v>
      </c>
      <c r="AH28" s="10">
        <v>76.575128126224826</v>
      </c>
      <c r="AI28" s="2"/>
      <c r="AJ28" s="2"/>
      <c r="AK28" s="2"/>
    </row>
    <row r="29" spans="1:37" s="11" customFormat="1" ht="15">
      <c r="A29" s="9" t="s">
        <v>48</v>
      </c>
      <c r="B29" s="10">
        <v>71.943122471122905</v>
      </c>
      <c r="C29" s="10">
        <v>71.541165599337575</v>
      </c>
      <c r="D29" s="10">
        <v>72.345079342908235</v>
      </c>
      <c r="E29" s="10">
        <v>72.410238971536941</v>
      </c>
      <c r="F29" s="10">
        <v>72.014022353788889</v>
      </c>
      <c r="G29" s="10">
        <v>72.806455589284994</v>
      </c>
      <c r="H29" s="10">
        <v>72.775254674455937</v>
      </c>
      <c r="I29" s="10">
        <v>72.383856811754725</v>
      </c>
      <c r="J29" s="10">
        <v>73.166652537157148</v>
      </c>
      <c r="K29" s="10">
        <v>73.066474514853468</v>
      </c>
      <c r="L29" s="10">
        <v>72.673653245653895</v>
      </c>
      <c r="M29" s="10">
        <v>73.45929578405304</v>
      </c>
      <c r="N29" s="10">
        <v>72.835339912301365</v>
      </c>
      <c r="O29" s="10">
        <v>72.441618062253198</v>
      </c>
      <c r="P29" s="10">
        <v>73.229061762349531</v>
      </c>
      <c r="Q29" s="10">
        <v>73.245266132848755</v>
      </c>
      <c r="R29" s="10">
        <v>72.856793643316564</v>
      </c>
      <c r="S29" s="10">
        <v>73.633738622380946</v>
      </c>
      <c r="T29" s="10">
        <v>73.929593328188886</v>
      </c>
      <c r="U29" s="10">
        <v>73.549593508991165</v>
      </c>
      <c r="V29" s="10">
        <v>74.309593147386607</v>
      </c>
      <c r="W29" s="10">
        <v>74.49464158408712</v>
      </c>
      <c r="X29" s="10">
        <v>74.11737469647602</v>
      </c>
      <c r="Y29" s="10">
        <v>74.87190847169822</v>
      </c>
      <c r="Z29" s="10">
        <v>74.750437200761738</v>
      </c>
      <c r="AA29" s="10">
        <v>74.368940984353387</v>
      </c>
      <c r="AB29" s="10">
        <v>75.131933417170089</v>
      </c>
      <c r="AC29" s="10">
        <v>74.926502654210054</v>
      </c>
      <c r="AD29" s="10">
        <v>74.543319796457851</v>
      </c>
      <c r="AE29" s="10">
        <v>75.309685511962257</v>
      </c>
      <c r="AF29" s="10">
        <v>75.088398005484052</v>
      </c>
      <c r="AG29" s="10">
        <v>74.706732768803278</v>
      </c>
      <c r="AH29" s="10">
        <v>75.470063242164827</v>
      </c>
      <c r="AI29" s="2"/>
      <c r="AJ29" s="2"/>
      <c r="AK29" s="2"/>
    </row>
    <row r="30" spans="1:37" s="11" customFormat="1" ht="15">
      <c r="A30" s="9" t="s">
        <v>49</v>
      </c>
      <c r="B30" s="10">
        <v>75.929772927614692</v>
      </c>
      <c r="C30" s="10">
        <v>74.434198264292959</v>
      </c>
      <c r="D30" s="10">
        <v>77.425347590936425</v>
      </c>
      <c r="E30" s="10">
        <v>76.568166884117019</v>
      </c>
      <c r="F30" s="10">
        <v>75.098798377236278</v>
      </c>
      <c r="G30" s="10">
        <v>78.03753539099776</v>
      </c>
      <c r="H30" s="10">
        <v>76.413600358703903</v>
      </c>
      <c r="I30" s="10">
        <v>74.986927707683449</v>
      </c>
      <c r="J30" s="10">
        <v>77.840273009724356</v>
      </c>
      <c r="K30" s="10">
        <v>76.287073753405238</v>
      </c>
      <c r="L30" s="10">
        <v>74.856093154246608</v>
      </c>
      <c r="M30" s="10">
        <v>77.718054352563868</v>
      </c>
      <c r="N30" s="10">
        <v>75.26072289008134</v>
      </c>
      <c r="O30" s="10">
        <v>73.730848867689801</v>
      </c>
      <c r="P30" s="10">
        <v>76.790596912472878</v>
      </c>
      <c r="Q30" s="10">
        <v>74.953023940117532</v>
      </c>
      <c r="R30" s="10">
        <v>73.330401766939005</v>
      </c>
      <c r="S30" s="10">
        <v>76.57564611329606</v>
      </c>
      <c r="T30" s="10">
        <v>76.167410940460755</v>
      </c>
      <c r="U30" s="10">
        <v>74.558979705177507</v>
      </c>
      <c r="V30" s="10">
        <v>77.775842175744003</v>
      </c>
      <c r="W30" s="10">
        <v>78.040802194195848</v>
      </c>
      <c r="X30" s="10">
        <v>76.405205325684946</v>
      </c>
      <c r="Y30" s="10">
        <v>79.67639906270675</v>
      </c>
      <c r="Z30" s="10">
        <v>79.650713056081898</v>
      </c>
      <c r="AA30" s="10">
        <v>78.091366148839072</v>
      </c>
      <c r="AB30" s="10">
        <v>81.210059963324724</v>
      </c>
      <c r="AC30" s="10">
        <v>79.70521905688301</v>
      </c>
      <c r="AD30" s="10">
        <v>78.1134496797427</v>
      </c>
      <c r="AE30" s="10">
        <v>81.296988434023319</v>
      </c>
      <c r="AF30" s="10">
        <v>78.762685603605945</v>
      </c>
      <c r="AG30" s="10">
        <v>77.187131729429012</v>
      </c>
      <c r="AH30" s="10">
        <v>80.338239477782878</v>
      </c>
      <c r="AI30" s="2"/>
      <c r="AJ30" s="2"/>
      <c r="AK30" s="2"/>
    </row>
    <row r="31" spans="1:37" s="11" customFormat="1" ht="15">
      <c r="A31" s="9" t="s">
        <v>65</v>
      </c>
      <c r="B31" s="10">
        <v>76.029234081762922</v>
      </c>
      <c r="C31" s="10">
        <v>75.406694526946112</v>
      </c>
      <c r="D31" s="10">
        <v>76.651773636579733</v>
      </c>
      <c r="E31" s="10">
        <v>76.181389783249614</v>
      </c>
      <c r="F31" s="10">
        <v>75.572008443448539</v>
      </c>
      <c r="G31" s="10">
        <v>76.790771123050689</v>
      </c>
      <c r="H31" s="10">
        <v>76.341390444746821</v>
      </c>
      <c r="I31" s="10">
        <v>75.727664315443945</v>
      </c>
      <c r="J31" s="10">
        <v>76.955116574049697</v>
      </c>
      <c r="K31" s="10">
        <v>76.400441824247096</v>
      </c>
      <c r="L31" s="10">
        <v>75.796800834886682</v>
      </c>
      <c r="M31" s="10">
        <v>77.004082813607511</v>
      </c>
      <c r="N31" s="10">
        <v>76.755122741086794</v>
      </c>
      <c r="O31" s="10">
        <v>76.153387356213088</v>
      </c>
      <c r="P31" s="10">
        <v>77.3568581259605</v>
      </c>
      <c r="Q31" s="10">
        <v>77.411991365825912</v>
      </c>
      <c r="R31" s="10">
        <v>76.842234132469827</v>
      </c>
      <c r="S31" s="10">
        <v>77.981748599181998</v>
      </c>
      <c r="T31" s="10">
        <v>78.071369334414371</v>
      </c>
      <c r="U31" s="10">
        <v>77.499807759693539</v>
      </c>
      <c r="V31" s="10">
        <v>78.642930909135202</v>
      </c>
      <c r="W31" s="10">
        <v>78.961789679893371</v>
      </c>
      <c r="X31" s="10">
        <v>78.406747799047892</v>
      </c>
      <c r="Y31" s="10">
        <v>79.516831560738851</v>
      </c>
      <c r="Z31" s="10">
        <v>79.293848521849966</v>
      </c>
      <c r="AA31" s="10">
        <v>78.742453891286289</v>
      </c>
      <c r="AB31" s="10">
        <v>79.845243152413644</v>
      </c>
      <c r="AC31" s="10">
        <v>79.495336983385641</v>
      </c>
      <c r="AD31" s="10">
        <v>78.971555825847929</v>
      </c>
      <c r="AE31" s="10">
        <v>80.019118140923354</v>
      </c>
      <c r="AF31" s="10">
        <v>79.273277645087234</v>
      </c>
      <c r="AG31" s="10">
        <v>78.748378596396094</v>
      </c>
      <c r="AH31" s="10">
        <v>79.798176693778373</v>
      </c>
      <c r="AI31" s="2"/>
      <c r="AJ31" s="2"/>
      <c r="AK31" s="2"/>
    </row>
    <row r="32" spans="1:37" s="11" customFormat="1" ht="15">
      <c r="A32" s="9" t="s">
        <v>50</v>
      </c>
      <c r="B32" s="10">
        <v>71.901460163803478</v>
      </c>
      <c r="C32" s="10">
        <v>71.341438066162056</v>
      </c>
      <c r="D32" s="10">
        <v>72.4614822614449</v>
      </c>
      <c r="E32" s="10">
        <v>71.848218254350371</v>
      </c>
      <c r="F32" s="10">
        <v>71.276127969569657</v>
      </c>
      <c r="G32" s="10">
        <v>72.420308539131085</v>
      </c>
      <c r="H32" s="10">
        <v>72.641269835499543</v>
      </c>
      <c r="I32" s="10">
        <v>72.10525887444058</v>
      </c>
      <c r="J32" s="10">
        <v>73.177280796558506</v>
      </c>
      <c r="K32" s="10">
        <v>73.434367840207386</v>
      </c>
      <c r="L32" s="10">
        <v>72.921366051057419</v>
      </c>
      <c r="M32" s="10">
        <v>73.947369629357354</v>
      </c>
      <c r="N32" s="10">
        <v>73.747754432783893</v>
      </c>
      <c r="O32" s="10">
        <v>73.229226601090957</v>
      </c>
      <c r="P32" s="10">
        <v>74.266282264476828</v>
      </c>
      <c r="Q32" s="10">
        <v>73.74885825864132</v>
      </c>
      <c r="R32" s="10">
        <v>73.198199668236384</v>
      </c>
      <c r="S32" s="10">
        <v>74.299516849046256</v>
      </c>
      <c r="T32" s="10">
        <v>73.834273398206719</v>
      </c>
      <c r="U32" s="10">
        <v>73.265153067210889</v>
      </c>
      <c r="V32" s="10">
        <v>74.403393729202548</v>
      </c>
      <c r="W32" s="10">
        <v>74.002824607074359</v>
      </c>
      <c r="X32" s="10">
        <v>73.435730480797417</v>
      </c>
      <c r="Y32" s="10">
        <v>74.569918733351301</v>
      </c>
      <c r="Z32" s="10">
        <v>74.766173315927873</v>
      </c>
      <c r="AA32" s="10">
        <v>74.223594062270806</v>
      </c>
      <c r="AB32" s="10">
        <v>75.308752569584939</v>
      </c>
      <c r="AC32" s="10">
        <v>75.2561099405806</v>
      </c>
      <c r="AD32" s="10">
        <v>74.719784975942659</v>
      </c>
      <c r="AE32" s="10">
        <v>75.792434905218542</v>
      </c>
      <c r="AF32" s="10">
        <v>75.723143871380984</v>
      </c>
      <c r="AG32" s="10">
        <v>75.191502005371916</v>
      </c>
      <c r="AH32" s="10">
        <v>76.254785737390051</v>
      </c>
      <c r="AI32" s="2"/>
      <c r="AJ32" s="2"/>
      <c r="AK32" s="2"/>
    </row>
    <row r="33" spans="1:37" s="11" customFormat="1" ht="15">
      <c r="A33" s="9" t="s">
        <v>66</v>
      </c>
      <c r="B33" s="10">
        <v>75.44601642156141</v>
      </c>
      <c r="C33" s="10">
        <v>74.758115777253636</v>
      </c>
      <c r="D33" s="10">
        <v>76.133917065869184</v>
      </c>
      <c r="E33" s="10">
        <v>75.292874607923252</v>
      </c>
      <c r="F33" s="10">
        <v>74.568367687577165</v>
      </c>
      <c r="G33" s="10">
        <v>76.01738152826934</v>
      </c>
      <c r="H33" s="10">
        <v>75.890946524306543</v>
      </c>
      <c r="I33" s="10">
        <v>75.17315051451726</v>
      </c>
      <c r="J33" s="10">
        <v>76.608742534095825</v>
      </c>
      <c r="K33" s="10">
        <v>76.591553022020662</v>
      </c>
      <c r="L33" s="10">
        <v>75.893990221988403</v>
      </c>
      <c r="M33" s="10">
        <v>77.289115822052921</v>
      </c>
      <c r="N33" s="10">
        <v>76.742078642652871</v>
      </c>
      <c r="O33" s="10">
        <v>76.060367744080281</v>
      </c>
      <c r="P33" s="10">
        <v>77.42378954122546</v>
      </c>
      <c r="Q33" s="10">
        <v>77.321634937468374</v>
      </c>
      <c r="R33" s="10">
        <v>76.659680411209251</v>
      </c>
      <c r="S33" s="10">
        <v>77.983589463727498</v>
      </c>
      <c r="T33" s="10">
        <v>77.380041690929389</v>
      </c>
      <c r="U33" s="10">
        <v>76.702143608270262</v>
      </c>
      <c r="V33" s="10">
        <v>78.057939773588515</v>
      </c>
      <c r="W33" s="10">
        <v>77.775842214539821</v>
      </c>
      <c r="X33" s="10">
        <v>77.099682321811542</v>
      </c>
      <c r="Y33" s="10">
        <v>78.4520021072681</v>
      </c>
      <c r="Z33" s="10">
        <v>78.115189030173539</v>
      </c>
      <c r="AA33" s="10">
        <v>77.442580960972435</v>
      </c>
      <c r="AB33" s="10">
        <v>78.787797099374643</v>
      </c>
      <c r="AC33" s="10">
        <v>78.72401046602333</v>
      </c>
      <c r="AD33" s="10">
        <v>78.068882966312529</v>
      </c>
      <c r="AE33" s="10">
        <v>79.379137965734131</v>
      </c>
      <c r="AF33" s="10">
        <v>79.294419990379907</v>
      </c>
      <c r="AG33" s="10">
        <v>78.667037352348359</v>
      </c>
      <c r="AH33" s="10">
        <v>79.921802628411456</v>
      </c>
      <c r="AI33" s="2"/>
      <c r="AJ33" s="2"/>
      <c r="AK33" s="2"/>
    </row>
    <row r="34" spans="1:37" s="11" customFormat="1" ht="15">
      <c r="A34" s="9" t="s">
        <v>51</v>
      </c>
      <c r="B34" s="10">
        <v>73.539982553609818</v>
      </c>
      <c r="C34" s="10">
        <v>71.871857758987957</v>
      </c>
      <c r="D34" s="10">
        <v>75.208107348231678</v>
      </c>
      <c r="E34" s="10">
        <v>74.107973582146002</v>
      </c>
      <c r="F34" s="10">
        <v>72.419855934936052</v>
      </c>
      <c r="G34" s="10">
        <v>75.796091229355952</v>
      </c>
      <c r="H34" s="10">
        <v>75.243834483148248</v>
      </c>
      <c r="I34" s="10">
        <v>73.550604916555216</v>
      </c>
      <c r="J34" s="10">
        <v>76.937064049741281</v>
      </c>
      <c r="K34" s="10">
        <v>76.44027977913855</v>
      </c>
      <c r="L34" s="10">
        <v>74.740732393118847</v>
      </c>
      <c r="M34" s="10">
        <v>78.139827165158252</v>
      </c>
      <c r="N34" s="10">
        <v>75.939087520717251</v>
      </c>
      <c r="O34" s="10">
        <v>74.15285570093981</v>
      </c>
      <c r="P34" s="10">
        <v>77.725319340494693</v>
      </c>
      <c r="Q34" s="10">
        <v>74.876075856662268</v>
      </c>
      <c r="R34" s="10">
        <v>73.048502953880416</v>
      </c>
      <c r="S34" s="10">
        <v>76.703648759444121</v>
      </c>
      <c r="T34" s="10">
        <v>76.010729718138194</v>
      </c>
      <c r="U34" s="10">
        <v>74.357463262747729</v>
      </c>
      <c r="V34" s="10">
        <v>77.663996173528659</v>
      </c>
      <c r="W34" s="10">
        <v>77.039731050806182</v>
      </c>
      <c r="X34" s="10">
        <v>75.597380258734745</v>
      </c>
      <c r="Y34" s="10">
        <v>78.482081842877619</v>
      </c>
      <c r="Z34" s="10">
        <v>78.011612594514872</v>
      </c>
      <c r="AA34" s="10">
        <v>76.668770073602388</v>
      </c>
      <c r="AB34" s="10">
        <v>79.354455115427356</v>
      </c>
      <c r="AC34" s="10">
        <v>77.432819242407405</v>
      </c>
      <c r="AD34" s="10">
        <v>76.020720415680685</v>
      </c>
      <c r="AE34" s="10">
        <v>78.844918069134124</v>
      </c>
      <c r="AF34" s="10">
        <v>77.850744531288839</v>
      </c>
      <c r="AG34" s="10">
        <v>76.401493615297881</v>
      </c>
      <c r="AH34" s="10">
        <v>79.299995447279798</v>
      </c>
      <c r="AI34" s="2"/>
      <c r="AJ34" s="2"/>
      <c r="AK34" s="2"/>
    </row>
    <row r="35" spans="1:37" s="11" customFormat="1" ht="15">
      <c r="A35" s="9" t="s">
        <v>52</v>
      </c>
      <c r="B35" s="10">
        <v>74.019657773281352</v>
      </c>
      <c r="C35" s="10">
        <v>73.324068996866686</v>
      </c>
      <c r="D35" s="10">
        <v>74.715246549696019</v>
      </c>
      <c r="E35" s="10">
        <v>74.408919962738821</v>
      </c>
      <c r="F35" s="10">
        <v>73.715524785542272</v>
      </c>
      <c r="G35" s="10">
        <v>75.102315139935371</v>
      </c>
      <c r="H35" s="10">
        <v>74.986879615466762</v>
      </c>
      <c r="I35" s="10">
        <v>74.281878788875403</v>
      </c>
      <c r="J35" s="10">
        <v>75.691880442058121</v>
      </c>
      <c r="K35" s="10">
        <v>75.74371097152688</v>
      </c>
      <c r="L35" s="10">
        <v>75.051312731892565</v>
      </c>
      <c r="M35" s="10">
        <v>76.436109211161195</v>
      </c>
      <c r="N35" s="10">
        <v>75.671092741981653</v>
      </c>
      <c r="O35" s="10">
        <v>74.958662329245371</v>
      </c>
      <c r="P35" s="10">
        <v>76.383523154717935</v>
      </c>
      <c r="Q35" s="10">
        <v>75.538166893918145</v>
      </c>
      <c r="R35" s="10">
        <v>74.808777311785903</v>
      </c>
      <c r="S35" s="10">
        <v>76.267556476050387</v>
      </c>
      <c r="T35" s="10">
        <v>75.864147814913522</v>
      </c>
      <c r="U35" s="10">
        <v>75.138931135643574</v>
      </c>
      <c r="V35" s="10">
        <v>76.589364494183471</v>
      </c>
      <c r="W35" s="10">
        <v>76.378441840485706</v>
      </c>
      <c r="X35" s="10">
        <v>75.707041804011808</v>
      </c>
      <c r="Y35" s="10">
        <v>77.049841876959604</v>
      </c>
      <c r="Z35" s="10">
        <v>77.14966250237282</v>
      </c>
      <c r="AA35" s="10">
        <v>76.515918589169544</v>
      </c>
      <c r="AB35" s="10">
        <v>77.783406415576096</v>
      </c>
      <c r="AC35" s="10">
        <v>77.341199542264349</v>
      </c>
      <c r="AD35" s="10">
        <v>76.696049561857976</v>
      </c>
      <c r="AE35" s="10">
        <v>77.986349522670722</v>
      </c>
      <c r="AF35" s="10">
        <v>77.734153886633308</v>
      </c>
      <c r="AG35" s="10">
        <v>77.073125211326158</v>
      </c>
      <c r="AH35" s="10">
        <v>78.395182561940459</v>
      </c>
      <c r="AI35" s="2"/>
      <c r="AJ35" s="2"/>
      <c r="AK35" s="2"/>
    </row>
    <row r="36" spans="1:37" s="11" customFormat="1" ht="15">
      <c r="A36" s="9" t="s">
        <v>53</v>
      </c>
      <c r="B36" s="10">
        <v>73.997784711869841</v>
      </c>
      <c r="C36" s="10">
        <v>73.609063914069083</v>
      </c>
      <c r="D36" s="10">
        <v>74.386505509670599</v>
      </c>
      <c r="E36" s="10">
        <v>73.870904561238561</v>
      </c>
      <c r="F36" s="10">
        <v>73.486448745712266</v>
      </c>
      <c r="G36" s="10">
        <v>74.255360376764855</v>
      </c>
      <c r="H36" s="10">
        <v>74.238955999708125</v>
      </c>
      <c r="I36" s="10">
        <v>73.857333655826906</v>
      </c>
      <c r="J36" s="10">
        <v>74.620578343589344</v>
      </c>
      <c r="K36" s="10">
        <v>74.389564724772399</v>
      </c>
      <c r="L36" s="10">
        <v>73.997425215775124</v>
      </c>
      <c r="M36" s="10">
        <v>74.781704233769673</v>
      </c>
      <c r="N36" s="10">
        <v>74.353014721067467</v>
      </c>
      <c r="O36" s="10">
        <v>73.951148319471429</v>
      </c>
      <c r="P36" s="10">
        <v>74.754881122663505</v>
      </c>
      <c r="Q36" s="10">
        <v>74.471279983217684</v>
      </c>
      <c r="R36" s="10">
        <v>74.077433251818306</v>
      </c>
      <c r="S36" s="10">
        <v>74.865126714617062</v>
      </c>
      <c r="T36" s="10">
        <v>74.873123651682803</v>
      </c>
      <c r="U36" s="10">
        <v>74.482076826829868</v>
      </c>
      <c r="V36" s="10">
        <v>75.264170476535739</v>
      </c>
      <c r="W36" s="10">
        <v>75.740943758788688</v>
      </c>
      <c r="X36" s="10">
        <v>75.356870013781574</v>
      </c>
      <c r="Y36" s="10">
        <v>76.125017503795803</v>
      </c>
      <c r="Z36" s="10">
        <v>76.314022715267114</v>
      </c>
      <c r="AA36" s="10">
        <v>75.924872835928085</v>
      </c>
      <c r="AB36" s="10">
        <v>76.703172594606144</v>
      </c>
      <c r="AC36" s="10">
        <v>76.369133775739982</v>
      </c>
      <c r="AD36" s="10">
        <v>75.986686457387876</v>
      </c>
      <c r="AE36" s="10">
        <v>76.751581094092089</v>
      </c>
      <c r="AF36" s="10">
        <v>76.506329033861363</v>
      </c>
      <c r="AG36" s="10">
        <v>76.12531326596303</v>
      </c>
      <c r="AH36" s="10">
        <v>76.887344801759696</v>
      </c>
      <c r="AI36" s="2"/>
      <c r="AJ36" s="2"/>
      <c r="AK36" s="2"/>
    </row>
    <row r="37" spans="1:37" s="11" customFormat="1" ht="15">
      <c r="A37" s="9" t="s">
        <v>54</v>
      </c>
      <c r="B37" s="10">
        <v>75.48984309089704</v>
      </c>
      <c r="C37" s="10">
        <v>74.753699728539772</v>
      </c>
      <c r="D37" s="10">
        <v>76.225986453254308</v>
      </c>
      <c r="E37" s="10">
        <v>75.713090778847999</v>
      </c>
      <c r="F37" s="10">
        <v>74.994288141992158</v>
      </c>
      <c r="G37" s="10">
        <v>76.43189341570384</v>
      </c>
      <c r="H37" s="10">
        <v>76.391943927773141</v>
      </c>
      <c r="I37" s="10">
        <v>75.693364269999137</v>
      </c>
      <c r="J37" s="10">
        <v>77.090523585547146</v>
      </c>
      <c r="K37" s="10">
        <v>76.73166515466481</v>
      </c>
      <c r="L37" s="10">
        <v>76.04025446555417</v>
      </c>
      <c r="M37" s="10">
        <v>77.42307584377545</v>
      </c>
      <c r="N37" s="10">
        <v>76.926390277273214</v>
      </c>
      <c r="O37" s="10">
        <v>76.224572954480578</v>
      </c>
      <c r="P37" s="10">
        <v>77.628207600065849</v>
      </c>
      <c r="Q37" s="10">
        <v>77.156659272590872</v>
      </c>
      <c r="R37" s="10">
        <v>76.42114981494521</v>
      </c>
      <c r="S37" s="10">
        <v>77.892168730236534</v>
      </c>
      <c r="T37" s="10">
        <v>77.43377800104517</v>
      </c>
      <c r="U37" s="10">
        <v>76.670101760244435</v>
      </c>
      <c r="V37" s="10">
        <v>78.197454241845904</v>
      </c>
      <c r="W37" s="10">
        <v>77.928501436258301</v>
      </c>
      <c r="X37" s="10">
        <v>77.17674198906775</v>
      </c>
      <c r="Y37" s="10">
        <v>78.680260883448852</v>
      </c>
      <c r="Z37" s="10">
        <v>78.364488535521787</v>
      </c>
      <c r="AA37" s="10">
        <v>77.604905285005742</v>
      </c>
      <c r="AB37" s="10">
        <v>79.124071786037831</v>
      </c>
      <c r="AC37" s="10">
        <v>78.388210637654382</v>
      </c>
      <c r="AD37" s="10">
        <v>77.653721945828707</v>
      </c>
      <c r="AE37" s="10">
        <v>79.122699329480056</v>
      </c>
      <c r="AF37" s="10">
        <v>78.532279151353066</v>
      </c>
      <c r="AG37" s="10">
        <v>77.798367114365476</v>
      </c>
      <c r="AH37" s="10">
        <v>79.266191188340656</v>
      </c>
      <c r="AI37" s="2"/>
      <c r="AJ37" s="2"/>
      <c r="AK37" s="2"/>
    </row>
    <row r="38" spans="1:37" s="11" customFormat="1" ht="15">
      <c r="A38" s="9" t="s">
        <v>67</v>
      </c>
      <c r="B38" s="10">
        <v>70.790949007980359</v>
      </c>
      <c r="C38" s="10">
        <v>69.99542030705814</v>
      </c>
      <c r="D38" s="10">
        <v>71.586477708902578</v>
      </c>
      <c r="E38" s="10">
        <v>70.761551014107098</v>
      </c>
      <c r="F38" s="10">
        <v>69.958502618323408</v>
      </c>
      <c r="G38" s="10">
        <v>71.564599409890789</v>
      </c>
      <c r="H38" s="10">
        <v>70.981538081110699</v>
      </c>
      <c r="I38" s="10">
        <v>70.160029581544521</v>
      </c>
      <c r="J38" s="10">
        <v>71.803046580676877</v>
      </c>
      <c r="K38" s="10">
        <v>71.796208612195471</v>
      </c>
      <c r="L38" s="10">
        <v>70.978736955939652</v>
      </c>
      <c r="M38" s="10">
        <v>72.61368026845129</v>
      </c>
      <c r="N38" s="10">
        <v>71.972428915036417</v>
      </c>
      <c r="O38" s="10">
        <v>71.177338408377736</v>
      </c>
      <c r="P38" s="10">
        <v>72.767519421695098</v>
      </c>
      <c r="Q38" s="10">
        <v>72.142358780247719</v>
      </c>
      <c r="R38" s="10">
        <v>71.381941312755586</v>
      </c>
      <c r="S38" s="10">
        <v>72.902776247739851</v>
      </c>
      <c r="T38" s="10">
        <v>72.591188453723149</v>
      </c>
      <c r="U38" s="10">
        <v>71.839645540925957</v>
      </c>
      <c r="V38" s="10">
        <v>73.34273136652034</v>
      </c>
      <c r="W38" s="10">
        <v>73.746217132539201</v>
      </c>
      <c r="X38" s="10">
        <v>73.002560324811796</v>
      </c>
      <c r="Y38" s="10">
        <v>74.489873940266605</v>
      </c>
      <c r="Z38" s="10">
        <v>74.280370429529526</v>
      </c>
      <c r="AA38" s="10">
        <v>73.542654088874329</v>
      </c>
      <c r="AB38" s="10">
        <v>75.018086770184723</v>
      </c>
      <c r="AC38" s="10">
        <v>74.145931948596385</v>
      </c>
      <c r="AD38" s="10">
        <v>73.3984154138207</v>
      </c>
      <c r="AE38" s="10">
        <v>74.893448483372069</v>
      </c>
      <c r="AF38" s="10">
        <v>74.165547193893957</v>
      </c>
      <c r="AG38" s="10">
        <v>73.430901067560455</v>
      </c>
      <c r="AH38" s="10">
        <v>74.900193320227459</v>
      </c>
      <c r="AI38" s="2"/>
      <c r="AJ38" s="2"/>
      <c r="AK38" s="2"/>
    </row>
    <row r="39" spans="1:37" s="11" customFormat="1" ht="15">
      <c r="A39" s="9" t="s">
        <v>68</v>
      </c>
      <c r="B39" s="10">
        <v>73.495453607127885</v>
      </c>
      <c r="C39" s="10">
        <v>72.96716635923454</v>
      </c>
      <c r="D39" s="10">
        <v>74.023740855021231</v>
      </c>
      <c r="E39" s="10">
        <v>74.277518139906107</v>
      </c>
      <c r="F39" s="10">
        <v>73.75573000255946</v>
      </c>
      <c r="G39" s="10">
        <v>74.799306277252754</v>
      </c>
      <c r="H39" s="10">
        <v>74.256995664541051</v>
      </c>
      <c r="I39" s="10">
        <v>73.721329244300534</v>
      </c>
      <c r="J39" s="10">
        <v>74.792662084781568</v>
      </c>
      <c r="K39" s="10">
        <v>75.133962767222897</v>
      </c>
      <c r="L39" s="10">
        <v>74.592798789651738</v>
      </c>
      <c r="M39" s="10">
        <v>75.675126744794056</v>
      </c>
      <c r="N39" s="10">
        <v>75.370912974594958</v>
      </c>
      <c r="O39" s="10">
        <v>74.815361620240097</v>
      </c>
      <c r="P39" s="10">
        <v>75.92646432894982</v>
      </c>
      <c r="Q39" s="10">
        <v>75.92470941503187</v>
      </c>
      <c r="R39" s="10">
        <v>75.376083642561696</v>
      </c>
      <c r="S39" s="10">
        <v>76.473335187502045</v>
      </c>
      <c r="T39" s="10">
        <v>75.962125301998839</v>
      </c>
      <c r="U39" s="10">
        <v>75.427989754540931</v>
      </c>
      <c r="V39" s="10">
        <v>76.496260849456746</v>
      </c>
      <c r="W39" s="10">
        <v>76.221237506828984</v>
      </c>
      <c r="X39" s="10">
        <v>75.711498795710483</v>
      </c>
      <c r="Y39" s="10">
        <v>76.730976217947486</v>
      </c>
      <c r="Z39" s="10">
        <v>76.805361485915171</v>
      </c>
      <c r="AA39" s="10">
        <v>76.299235614175203</v>
      </c>
      <c r="AB39" s="10">
        <v>77.311487357655139</v>
      </c>
      <c r="AC39" s="10">
        <v>77.097320183479752</v>
      </c>
      <c r="AD39" s="10">
        <v>76.582465460754051</v>
      </c>
      <c r="AE39" s="10">
        <v>77.612174906205453</v>
      </c>
      <c r="AF39" s="10">
        <v>77.546513485054604</v>
      </c>
      <c r="AG39" s="10">
        <v>77.034220343572329</v>
      </c>
      <c r="AH39" s="10">
        <v>78.058806626536878</v>
      </c>
      <c r="AI39" s="2"/>
      <c r="AJ39" s="2"/>
      <c r="AK39" s="2"/>
    </row>
    <row r="40" spans="1:37" s="11" customFormat="1" ht="15">
      <c r="A40" s="12" t="s">
        <v>55</v>
      </c>
      <c r="B40" s="6">
        <v>71.73837583078155</v>
      </c>
      <c r="C40" s="6">
        <v>70.328512324991905</v>
      </c>
      <c r="D40" s="6">
        <v>73.148239336571194</v>
      </c>
      <c r="E40" s="6">
        <v>72.381411996584873</v>
      </c>
      <c r="F40" s="6">
        <v>71.08475709128237</v>
      </c>
      <c r="G40" s="6">
        <v>73.678066901887377</v>
      </c>
      <c r="H40" s="6">
        <v>72.306432199249002</v>
      </c>
      <c r="I40" s="6">
        <v>70.91797280476068</v>
      </c>
      <c r="J40" s="6">
        <v>73.694891593737324</v>
      </c>
      <c r="K40" s="6">
        <v>73.245532308004996</v>
      </c>
      <c r="L40" s="6">
        <v>71.776240247517933</v>
      </c>
      <c r="M40" s="6">
        <v>74.71482436849206</v>
      </c>
      <c r="N40" s="6">
        <v>73.240032595516169</v>
      </c>
      <c r="O40" s="6">
        <v>71.691326287680027</v>
      </c>
      <c r="P40" s="6">
        <v>74.788738903352311</v>
      </c>
      <c r="Q40" s="6">
        <v>73.86830763748786</v>
      </c>
      <c r="R40" s="6">
        <v>72.374240967458036</v>
      </c>
      <c r="S40" s="6">
        <v>75.362374307517683</v>
      </c>
      <c r="T40" s="6">
        <v>73.929017630294197</v>
      </c>
      <c r="U40" s="6">
        <v>72.533286683966637</v>
      </c>
      <c r="V40" s="6">
        <v>75.324748576621758</v>
      </c>
      <c r="W40" s="6">
        <v>74.522367447667463</v>
      </c>
      <c r="X40" s="6">
        <v>73.190808226101836</v>
      </c>
      <c r="Y40" s="6">
        <v>75.85392666923309</v>
      </c>
      <c r="Z40" s="6">
        <v>75.667453871797861</v>
      </c>
      <c r="AA40" s="6">
        <v>74.408355038599225</v>
      </c>
      <c r="AB40" s="6">
        <v>76.926552704996496</v>
      </c>
      <c r="AC40" s="6">
        <v>76.365136098782259</v>
      </c>
      <c r="AD40" s="6">
        <v>75.190089835056639</v>
      </c>
      <c r="AE40" s="6">
        <v>77.540182362507878</v>
      </c>
      <c r="AF40" s="6">
        <v>77.171999143084975</v>
      </c>
      <c r="AG40" s="6">
        <v>76.014014589992513</v>
      </c>
      <c r="AH40" s="6">
        <v>78.329983696177436</v>
      </c>
      <c r="AI40" s="2"/>
      <c r="AJ40" s="2"/>
      <c r="AK40" s="2"/>
    </row>
    <row r="41" spans="1:37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7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7">
      <c r="A43" s="30" t="s">
        <v>28</v>
      </c>
      <c r="B43" s="27" t="s">
        <v>0</v>
      </c>
      <c r="C43" s="27"/>
      <c r="D43" s="27"/>
      <c r="E43" s="27" t="s">
        <v>1</v>
      </c>
      <c r="F43" s="27"/>
      <c r="G43" s="27"/>
      <c r="H43" s="27" t="s">
        <v>2</v>
      </c>
      <c r="I43" s="27"/>
      <c r="J43" s="27"/>
      <c r="K43" s="27" t="s">
        <v>3</v>
      </c>
      <c r="L43" s="27"/>
      <c r="M43" s="27"/>
      <c r="N43" s="27" t="s">
        <v>4</v>
      </c>
      <c r="O43" s="27"/>
      <c r="P43" s="27"/>
      <c r="Q43" s="27" t="s">
        <v>5</v>
      </c>
      <c r="R43" s="27"/>
      <c r="S43" s="27"/>
      <c r="T43" s="27" t="s">
        <v>6</v>
      </c>
      <c r="U43" s="27"/>
      <c r="V43" s="27"/>
      <c r="W43" s="27" t="s">
        <v>17</v>
      </c>
      <c r="X43" s="27"/>
      <c r="Y43" s="27"/>
      <c r="Z43" s="27" t="s">
        <v>22</v>
      </c>
      <c r="AA43" s="27"/>
      <c r="AB43" s="27"/>
      <c r="AC43" s="27" t="s">
        <v>23</v>
      </c>
      <c r="AD43" s="27"/>
      <c r="AE43" s="27"/>
      <c r="AF43" s="27" t="s">
        <v>34</v>
      </c>
      <c r="AG43" s="27"/>
      <c r="AH43" s="27"/>
    </row>
    <row r="44" spans="1:37">
      <c r="A44" s="31"/>
      <c r="B44" s="26" t="s">
        <v>25</v>
      </c>
      <c r="C44" s="26"/>
      <c r="D44" s="26"/>
      <c r="E44" s="26" t="s">
        <v>25</v>
      </c>
      <c r="F44" s="26"/>
      <c r="G44" s="26"/>
      <c r="H44" s="26" t="s">
        <v>25</v>
      </c>
      <c r="I44" s="26"/>
      <c r="J44" s="26"/>
      <c r="K44" s="26" t="s">
        <v>25</v>
      </c>
      <c r="L44" s="26"/>
      <c r="M44" s="26"/>
      <c r="N44" s="26" t="s">
        <v>25</v>
      </c>
      <c r="O44" s="26"/>
      <c r="P44" s="26"/>
      <c r="Q44" s="26" t="s">
        <v>25</v>
      </c>
      <c r="R44" s="26"/>
      <c r="S44" s="26"/>
      <c r="T44" s="26" t="s">
        <v>25</v>
      </c>
      <c r="U44" s="26"/>
      <c r="V44" s="26"/>
      <c r="W44" s="26" t="s">
        <v>25</v>
      </c>
      <c r="X44" s="26"/>
      <c r="Y44" s="26"/>
      <c r="Z44" s="26" t="s">
        <v>25</v>
      </c>
      <c r="AA44" s="26"/>
      <c r="AB44" s="26"/>
      <c r="AC44" s="26" t="s">
        <v>25</v>
      </c>
      <c r="AD44" s="26"/>
      <c r="AE44" s="26"/>
      <c r="AF44" s="26" t="s">
        <v>25</v>
      </c>
      <c r="AG44" s="26"/>
      <c r="AH44" s="26"/>
    </row>
    <row r="45" spans="1:37">
      <c r="A45" s="32"/>
      <c r="B45" s="7" t="s">
        <v>9</v>
      </c>
      <c r="C45" s="7" t="s">
        <v>29</v>
      </c>
      <c r="D45" s="7" t="s">
        <v>30</v>
      </c>
      <c r="E45" s="7" t="s">
        <v>9</v>
      </c>
      <c r="F45" s="7" t="s">
        <v>29</v>
      </c>
      <c r="G45" s="7" t="s">
        <v>30</v>
      </c>
      <c r="H45" s="7" t="s">
        <v>9</v>
      </c>
      <c r="I45" s="7" t="s">
        <v>29</v>
      </c>
      <c r="J45" s="7" t="s">
        <v>30</v>
      </c>
      <c r="K45" s="7" t="s">
        <v>9</v>
      </c>
      <c r="L45" s="7" t="s">
        <v>29</v>
      </c>
      <c r="M45" s="7" t="s">
        <v>30</v>
      </c>
      <c r="N45" s="7" t="s">
        <v>9</v>
      </c>
      <c r="O45" s="7" t="s">
        <v>29</v>
      </c>
      <c r="P45" s="7" t="s">
        <v>30</v>
      </c>
      <c r="Q45" s="7" t="s">
        <v>9</v>
      </c>
      <c r="R45" s="7" t="s">
        <v>29</v>
      </c>
      <c r="S45" s="7" t="s">
        <v>30</v>
      </c>
      <c r="T45" s="7" t="s">
        <v>9</v>
      </c>
      <c r="U45" s="7" t="s">
        <v>29</v>
      </c>
      <c r="V45" s="7" t="s">
        <v>30</v>
      </c>
      <c r="W45" s="7" t="s">
        <v>9</v>
      </c>
      <c r="X45" s="7" t="s">
        <v>29</v>
      </c>
      <c r="Y45" s="7" t="s">
        <v>30</v>
      </c>
      <c r="Z45" s="7" t="s">
        <v>9</v>
      </c>
      <c r="AA45" s="7" t="s">
        <v>29</v>
      </c>
      <c r="AB45" s="7" t="s">
        <v>30</v>
      </c>
      <c r="AC45" s="7" t="s">
        <v>9</v>
      </c>
      <c r="AD45" s="7" t="s">
        <v>29</v>
      </c>
      <c r="AE45" s="7" t="s">
        <v>30</v>
      </c>
      <c r="AF45" s="7" t="s">
        <v>9</v>
      </c>
      <c r="AG45" s="7" t="s">
        <v>29</v>
      </c>
      <c r="AH45" s="7" t="s">
        <v>30</v>
      </c>
    </row>
    <row r="46" spans="1:37">
      <c r="A46" s="8" t="s">
        <v>8</v>
      </c>
      <c r="B46" s="8">
        <v>78.841498415839794</v>
      </c>
      <c r="C46" s="8">
        <v>78.751044640932633</v>
      </c>
      <c r="D46" s="8">
        <v>78.931952190746955</v>
      </c>
      <c r="E46" s="8">
        <v>78.987733198825183</v>
      </c>
      <c r="F46" s="8">
        <v>78.898342367967402</v>
      </c>
      <c r="G46" s="8">
        <v>79.077124029682963</v>
      </c>
      <c r="H46" s="8">
        <v>79.18909812570439</v>
      </c>
      <c r="I46" s="8">
        <v>79.099743803381827</v>
      </c>
      <c r="J46" s="8">
        <v>79.278452448026954</v>
      </c>
      <c r="K46" s="8">
        <v>79.535780995547555</v>
      </c>
      <c r="L46" s="8">
        <v>79.446818405291154</v>
      </c>
      <c r="M46" s="8">
        <v>79.624743585803955</v>
      </c>
      <c r="N46" s="8">
        <v>79.716714091877094</v>
      </c>
      <c r="O46" s="8">
        <v>79.6277453704907</v>
      </c>
      <c r="P46" s="8">
        <v>79.805682813263488</v>
      </c>
      <c r="Q46" s="8">
        <v>79.892936759285931</v>
      </c>
      <c r="R46" s="8">
        <v>79.804902555863592</v>
      </c>
      <c r="S46" s="8">
        <v>79.98097096270827</v>
      </c>
      <c r="T46" s="8">
        <v>80.125312377844708</v>
      </c>
      <c r="U46" s="8">
        <v>80.037781696019323</v>
      </c>
      <c r="V46" s="8">
        <v>80.212843059670092</v>
      </c>
      <c r="W46" s="8">
        <v>80.406034349239306</v>
      </c>
      <c r="X46" s="8">
        <v>80.31915208344914</v>
      </c>
      <c r="Y46" s="8">
        <v>80.492916615029472</v>
      </c>
      <c r="Z46" s="8">
        <v>80.725187897096689</v>
      </c>
      <c r="AA46" s="8">
        <v>80.638522678000101</v>
      </c>
      <c r="AB46" s="8">
        <v>80.811853116193276</v>
      </c>
      <c r="AC46" s="8">
        <v>80.831149113552243</v>
      </c>
      <c r="AD46" s="8">
        <v>80.745660969546236</v>
      </c>
      <c r="AE46" s="8">
        <v>80.91663725755825</v>
      </c>
      <c r="AF46" s="8">
        <v>80.96573740463667</v>
      </c>
      <c r="AG46" s="8">
        <v>80.881055062113475</v>
      </c>
      <c r="AH46" s="8">
        <v>81.050419747159864</v>
      </c>
    </row>
    <row r="47" spans="1:37">
      <c r="A47" s="9" t="s">
        <v>35</v>
      </c>
      <c r="B47" s="10">
        <v>79.985349733635971</v>
      </c>
      <c r="C47" s="10">
        <v>79.546318533670487</v>
      </c>
      <c r="D47" s="10">
        <v>80.424380933601455</v>
      </c>
      <c r="E47" s="10">
        <v>79.929716277602836</v>
      </c>
      <c r="F47" s="10">
        <v>79.485463336866644</v>
      </c>
      <c r="G47" s="10">
        <v>80.373969218339028</v>
      </c>
      <c r="H47" s="10">
        <v>79.937883863542794</v>
      </c>
      <c r="I47" s="10">
        <v>79.484170062377601</v>
      </c>
      <c r="J47" s="10">
        <v>80.391597664707987</v>
      </c>
      <c r="K47" s="10">
        <v>80.134466295382069</v>
      </c>
      <c r="L47" s="10">
        <v>79.670322838090854</v>
      </c>
      <c r="M47" s="10">
        <v>80.598609752673283</v>
      </c>
      <c r="N47" s="10">
        <v>80.238716253695287</v>
      </c>
      <c r="O47" s="10">
        <v>79.783235586775376</v>
      </c>
      <c r="P47" s="10">
        <v>80.694196920615198</v>
      </c>
      <c r="Q47" s="10">
        <v>80.399221706290689</v>
      </c>
      <c r="R47" s="10">
        <v>79.963209628305322</v>
      </c>
      <c r="S47" s="10">
        <v>80.835233784276056</v>
      </c>
      <c r="T47" s="10">
        <v>80.654329141291257</v>
      </c>
      <c r="U47" s="10">
        <v>80.239142612016025</v>
      </c>
      <c r="V47" s="10">
        <v>81.069515670566489</v>
      </c>
      <c r="W47" s="10">
        <v>80.898508145255477</v>
      </c>
      <c r="X47" s="10">
        <v>80.488328685143514</v>
      </c>
      <c r="Y47" s="10">
        <v>81.308687605367439</v>
      </c>
      <c r="Z47" s="10">
        <v>81.195371349335616</v>
      </c>
      <c r="AA47" s="10">
        <v>80.769843963146073</v>
      </c>
      <c r="AB47" s="10">
        <v>81.620898735525159</v>
      </c>
      <c r="AC47" s="10">
        <v>81.187785058572288</v>
      </c>
      <c r="AD47" s="10">
        <v>80.760138852529352</v>
      </c>
      <c r="AE47" s="10">
        <v>81.615431264615225</v>
      </c>
      <c r="AF47" s="10">
        <v>81.3590729192818</v>
      </c>
      <c r="AG47" s="10">
        <v>80.931046326431471</v>
      </c>
      <c r="AH47" s="10">
        <v>81.78709951213213</v>
      </c>
    </row>
    <row r="48" spans="1:37">
      <c r="A48" s="9" t="s">
        <v>36</v>
      </c>
      <c r="B48" s="10">
        <v>80.74390799929354</v>
      </c>
      <c r="C48" s="10">
        <v>80.309921295039999</v>
      </c>
      <c r="D48" s="10">
        <v>81.177894703547082</v>
      </c>
      <c r="E48" s="10">
        <v>80.766325770738035</v>
      </c>
      <c r="F48" s="10">
        <v>80.352010962070395</v>
      </c>
      <c r="G48" s="10">
        <v>81.180640579405676</v>
      </c>
      <c r="H48" s="10">
        <v>80.960675315628635</v>
      </c>
      <c r="I48" s="10">
        <v>80.546041173262878</v>
      </c>
      <c r="J48" s="10">
        <v>81.375309457994391</v>
      </c>
      <c r="K48" s="10">
        <v>81.120244000764501</v>
      </c>
      <c r="L48" s="10">
        <v>80.716141445900718</v>
      </c>
      <c r="M48" s="10">
        <v>81.524346555628284</v>
      </c>
      <c r="N48" s="10">
        <v>81.273284147450028</v>
      </c>
      <c r="O48" s="10">
        <v>80.866306842131365</v>
      </c>
      <c r="P48" s="10">
        <v>81.68026145276869</v>
      </c>
      <c r="Q48" s="10">
        <v>81.149036793056638</v>
      </c>
      <c r="R48" s="10">
        <v>80.743946822539783</v>
      </c>
      <c r="S48" s="10">
        <v>81.554126763573493</v>
      </c>
      <c r="T48" s="10">
        <v>81.408955669416528</v>
      </c>
      <c r="U48" s="10">
        <v>81.009164299609338</v>
      </c>
      <c r="V48" s="10">
        <v>81.808747039223718</v>
      </c>
      <c r="W48" s="10">
        <v>81.660007497659947</v>
      </c>
      <c r="X48" s="10">
        <v>81.27276076703852</v>
      </c>
      <c r="Y48" s="10">
        <v>82.047254228281375</v>
      </c>
      <c r="Z48" s="10">
        <v>82.084917831156716</v>
      </c>
      <c r="AA48" s="10">
        <v>81.70536926090908</v>
      </c>
      <c r="AB48" s="10">
        <v>82.464466401404351</v>
      </c>
      <c r="AC48" s="10">
        <v>82.062808540849247</v>
      </c>
      <c r="AD48" s="10">
        <v>81.678165959106707</v>
      </c>
      <c r="AE48" s="10">
        <v>82.447451122591787</v>
      </c>
      <c r="AF48" s="10">
        <v>82.186740193121352</v>
      </c>
      <c r="AG48" s="10">
        <v>81.804326234151048</v>
      </c>
      <c r="AH48" s="10">
        <v>82.569154152091656</v>
      </c>
    </row>
    <row r="49" spans="1:34">
      <c r="A49" s="9" t="s">
        <v>37</v>
      </c>
      <c r="B49" s="10">
        <v>79.931006761326486</v>
      </c>
      <c r="C49" s="10">
        <v>79.373958056577109</v>
      </c>
      <c r="D49" s="10">
        <v>80.488055466075863</v>
      </c>
      <c r="E49" s="10">
        <v>79.459396063959602</v>
      </c>
      <c r="F49" s="10">
        <v>78.85478052917469</v>
      </c>
      <c r="G49" s="10">
        <v>80.064011598744514</v>
      </c>
      <c r="H49" s="10">
        <v>79.479880737425503</v>
      </c>
      <c r="I49" s="10">
        <v>78.845029442735409</v>
      </c>
      <c r="J49" s="10">
        <v>80.114732032115597</v>
      </c>
      <c r="K49" s="10">
        <v>79.876682660859402</v>
      </c>
      <c r="L49" s="10">
        <v>79.23522669182195</v>
      </c>
      <c r="M49" s="10">
        <v>80.518138629896853</v>
      </c>
      <c r="N49" s="10">
        <v>80.647748617302938</v>
      </c>
      <c r="O49" s="10">
        <v>80.057939345326616</v>
      </c>
      <c r="P49" s="10">
        <v>81.237557889279259</v>
      </c>
      <c r="Q49" s="10">
        <v>80.878772036228355</v>
      </c>
      <c r="R49" s="10">
        <v>80.311603065689653</v>
      </c>
      <c r="S49" s="10">
        <v>81.445941006767058</v>
      </c>
      <c r="T49" s="10">
        <v>80.919932573132769</v>
      </c>
      <c r="U49" s="10">
        <v>80.325109677803979</v>
      </c>
      <c r="V49" s="10">
        <v>81.514755468461559</v>
      </c>
      <c r="W49" s="10">
        <v>80.619175499162083</v>
      </c>
      <c r="X49" s="10">
        <v>79.993238912016238</v>
      </c>
      <c r="Y49" s="10">
        <v>81.245112086307927</v>
      </c>
      <c r="Z49" s="10">
        <v>80.924086274050012</v>
      </c>
      <c r="AA49" s="10">
        <v>80.271368362470369</v>
      </c>
      <c r="AB49" s="10">
        <v>81.576804185629655</v>
      </c>
      <c r="AC49" s="10">
        <v>81.101281075324394</v>
      </c>
      <c r="AD49" s="10">
        <v>80.463954557227424</v>
      </c>
      <c r="AE49" s="10">
        <v>81.738607593421364</v>
      </c>
      <c r="AF49" s="10">
        <v>81.561446144304085</v>
      </c>
      <c r="AG49" s="10">
        <v>80.945029594004495</v>
      </c>
      <c r="AH49" s="10">
        <v>82.177862694603675</v>
      </c>
    </row>
    <row r="50" spans="1:34">
      <c r="A50" s="9" t="s">
        <v>56</v>
      </c>
      <c r="B50" s="10">
        <v>79.608062951055629</v>
      </c>
      <c r="C50" s="10">
        <v>78.929628592140318</v>
      </c>
      <c r="D50" s="10">
        <v>80.28649730997094</v>
      </c>
      <c r="E50" s="10">
        <v>79.946455430847607</v>
      </c>
      <c r="F50" s="10">
        <v>79.303368192049803</v>
      </c>
      <c r="G50" s="10">
        <v>80.589542669645411</v>
      </c>
      <c r="H50" s="10">
        <v>80.603232443531141</v>
      </c>
      <c r="I50" s="10">
        <v>80.001871949572646</v>
      </c>
      <c r="J50" s="10">
        <v>81.204592937489636</v>
      </c>
      <c r="K50" s="10">
        <v>80.47772417004424</v>
      </c>
      <c r="L50" s="10">
        <v>79.82487163272657</v>
      </c>
      <c r="M50" s="10">
        <v>81.130576707361911</v>
      </c>
      <c r="N50" s="10">
        <v>79.985956373421985</v>
      </c>
      <c r="O50" s="10">
        <v>79.265265185235549</v>
      </c>
      <c r="P50" s="10">
        <v>80.70664756160842</v>
      </c>
      <c r="Q50" s="10">
        <v>79.827943154978982</v>
      </c>
      <c r="R50" s="10">
        <v>79.092476206935686</v>
      </c>
      <c r="S50" s="10">
        <v>80.563410103022278</v>
      </c>
      <c r="T50" s="10">
        <v>80.358996163323496</v>
      </c>
      <c r="U50" s="10">
        <v>79.671707066820829</v>
      </c>
      <c r="V50" s="10">
        <v>81.046285259826163</v>
      </c>
      <c r="W50" s="10">
        <v>80.854311232513041</v>
      </c>
      <c r="X50" s="10">
        <v>80.213544521552208</v>
      </c>
      <c r="Y50" s="10">
        <v>81.495077943473873</v>
      </c>
      <c r="Z50" s="10">
        <v>81.307779954306142</v>
      </c>
      <c r="AA50" s="10">
        <v>80.646223348237413</v>
      </c>
      <c r="AB50" s="10">
        <v>81.96933656037487</v>
      </c>
      <c r="AC50" s="10">
        <v>81.196892712611458</v>
      </c>
      <c r="AD50" s="10">
        <v>80.510607686747477</v>
      </c>
      <c r="AE50" s="10">
        <v>81.883177738475439</v>
      </c>
      <c r="AF50" s="10">
        <v>81.47504585323</v>
      </c>
      <c r="AG50" s="10">
        <v>80.78208429590083</v>
      </c>
      <c r="AH50" s="10">
        <v>82.16800741055917</v>
      </c>
    </row>
    <row r="51" spans="1:34">
      <c r="A51" s="9" t="s">
        <v>38</v>
      </c>
      <c r="B51" s="10">
        <v>78.671250216426884</v>
      </c>
      <c r="C51" s="10">
        <v>77.69030827527655</v>
      </c>
      <c r="D51" s="10">
        <v>79.652192157577218</v>
      </c>
      <c r="E51" s="10">
        <v>79.275430244394855</v>
      </c>
      <c r="F51" s="10">
        <v>78.325041586655132</v>
      </c>
      <c r="G51" s="10">
        <v>80.225818902134577</v>
      </c>
      <c r="H51" s="10">
        <v>78.73338588045236</v>
      </c>
      <c r="I51" s="10">
        <v>77.73499453341951</v>
      </c>
      <c r="J51" s="10">
        <v>79.73177722748521</v>
      </c>
      <c r="K51" s="10">
        <v>78.817686578111193</v>
      </c>
      <c r="L51" s="10">
        <v>77.875950763576853</v>
      </c>
      <c r="M51" s="10">
        <v>79.759422392645533</v>
      </c>
      <c r="N51" s="10">
        <v>79.50365223995172</v>
      </c>
      <c r="O51" s="10">
        <v>78.574050885876503</v>
      </c>
      <c r="P51" s="10">
        <v>80.433253594026937</v>
      </c>
      <c r="Q51" s="10">
        <v>80.473984107628851</v>
      </c>
      <c r="R51" s="10">
        <v>79.620051871136397</v>
      </c>
      <c r="S51" s="10">
        <v>81.327916344121306</v>
      </c>
      <c r="T51" s="10">
        <v>80.978541806123459</v>
      </c>
      <c r="U51" s="10">
        <v>80.132472155875718</v>
      </c>
      <c r="V51" s="10">
        <v>81.824611456371201</v>
      </c>
      <c r="W51" s="10">
        <v>80.633480987867628</v>
      </c>
      <c r="X51" s="10">
        <v>79.788693347668953</v>
      </c>
      <c r="Y51" s="10">
        <v>81.478268628066303</v>
      </c>
      <c r="Z51" s="10">
        <v>80.771734152886765</v>
      </c>
      <c r="AA51" s="10">
        <v>79.896566569506049</v>
      </c>
      <c r="AB51" s="10">
        <v>81.64690173626748</v>
      </c>
      <c r="AC51" s="10">
        <v>80.568780974391174</v>
      </c>
      <c r="AD51" s="10">
        <v>79.713928445005138</v>
      </c>
      <c r="AE51" s="10">
        <v>81.423633503777211</v>
      </c>
      <c r="AF51" s="10">
        <v>79.905538835026249</v>
      </c>
      <c r="AG51" s="10">
        <v>79.053417369926208</v>
      </c>
      <c r="AH51" s="10">
        <v>80.75766030012629</v>
      </c>
    </row>
    <row r="52" spans="1:34">
      <c r="A52" s="9" t="s">
        <v>57</v>
      </c>
      <c r="B52" s="10">
        <v>79.683310792446619</v>
      </c>
      <c r="C52" s="10">
        <v>79.150502138665715</v>
      </c>
      <c r="D52" s="10">
        <v>80.216119446227523</v>
      </c>
      <c r="E52" s="10">
        <v>79.52932757266727</v>
      </c>
      <c r="F52" s="10">
        <v>79.001632975987619</v>
      </c>
      <c r="G52" s="10">
        <v>80.057022169346922</v>
      </c>
      <c r="H52" s="10">
        <v>79.795621782880502</v>
      </c>
      <c r="I52" s="10">
        <v>79.296172615951718</v>
      </c>
      <c r="J52" s="10">
        <v>80.295070949809286</v>
      </c>
      <c r="K52" s="10">
        <v>80.32240147464411</v>
      </c>
      <c r="L52" s="10">
        <v>79.849872905901378</v>
      </c>
      <c r="M52" s="10">
        <v>80.794930043386842</v>
      </c>
      <c r="N52" s="10">
        <v>80.261403150028826</v>
      </c>
      <c r="O52" s="10">
        <v>79.776840859501604</v>
      </c>
      <c r="P52" s="10">
        <v>80.745965440556049</v>
      </c>
      <c r="Q52" s="10">
        <v>80.547461680762083</v>
      </c>
      <c r="R52" s="10">
        <v>80.047554556188629</v>
      </c>
      <c r="S52" s="10">
        <v>81.047368805335537</v>
      </c>
      <c r="T52" s="10">
        <v>80.649399970973846</v>
      </c>
      <c r="U52" s="10">
        <v>80.128856644717331</v>
      </c>
      <c r="V52" s="10">
        <v>81.169943297230361</v>
      </c>
      <c r="W52" s="10">
        <v>81.481473149620555</v>
      </c>
      <c r="X52" s="10">
        <v>80.977172374819844</v>
      </c>
      <c r="Y52" s="10">
        <v>81.985773924421267</v>
      </c>
      <c r="Z52" s="10">
        <v>81.610679488994549</v>
      </c>
      <c r="AA52" s="10">
        <v>81.117248461445072</v>
      </c>
      <c r="AB52" s="10">
        <v>82.104110516544026</v>
      </c>
      <c r="AC52" s="10">
        <v>81.90684920973878</v>
      </c>
      <c r="AD52" s="10">
        <v>81.441566664360735</v>
      </c>
      <c r="AE52" s="10">
        <v>82.372131755116826</v>
      </c>
      <c r="AF52" s="10">
        <v>81.538727591369309</v>
      </c>
      <c r="AG52" s="10">
        <v>81.054839785329293</v>
      </c>
      <c r="AH52" s="10">
        <v>82.022615397409325</v>
      </c>
    </row>
    <row r="53" spans="1:34">
      <c r="A53" s="9" t="s">
        <v>39</v>
      </c>
      <c r="B53" s="10">
        <v>77.725370344544274</v>
      </c>
      <c r="C53" s="10">
        <v>77.138517328919932</v>
      </c>
      <c r="D53" s="10">
        <v>78.312223360168616</v>
      </c>
      <c r="E53" s="10">
        <v>78.335107708237317</v>
      </c>
      <c r="F53" s="10">
        <v>77.784888873126931</v>
      </c>
      <c r="G53" s="10">
        <v>78.885326543347702</v>
      </c>
      <c r="H53" s="10">
        <v>78.282667090928257</v>
      </c>
      <c r="I53" s="10">
        <v>77.727945864435156</v>
      </c>
      <c r="J53" s="10">
        <v>78.837388317421357</v>
      </c>
      <c r="K53" s="10">
        <v>79.06583618025897</v>
      </c>
      <c r="L53" s="10">
        <v>78.514779116567311</v>
      </c>
      <c r="M53" s="10">
        <v>79.616893243950628</v>
      </c>
      <c r="N53" s="10">
        <v>79.24335976001386</v>
      </c>
      <c r="O53" s="10">
        <v>78.66540290613726</v>
      </c>
      <c r="P53" s="10">
        <v>79.82131661389046</v>
      </c>
      <c r="Q53" s="10">
        <v>79.546566145711353</v>
      </c>
      <c r="R53" s="10">
        <v>78.988688362819985</v>
      </c>
      <c r="S53" s="10">
        <v>80.10444392860272</v>
      </c>
      <c r="T53" s="10">
        <v>79.185093193332321</v>
      </c>
      <c r="U53" s="10">
        <v>78.610601953409287</v>
      </c>
      <c r="V53" s="10">
        <v>79.759584433255355</v>
      </c>
      <c r="W53" s="10">
        <v>78.975780389709129</v>
      </c>
      <c r="X53" s="10">
        <v>78.408540144436614</v>
      </c>
      <c r="Y53" s="10">
        <v>79.543020634981644</v>
      </c>
      <c r="Z53" s="10">
        <v>79.087079590649822</v>
      </c>
      <c r="AA53" s="10">
        <v>78.500918841045788</v>
      </c>
      <c r="AB53" s="10">
        <v>79.673240340253855</v>
      </c>
      <c r="AC53" s="10">
        <v>79.288387649874807</v>
      </c>
      <c r="AD53" s="10">
        <v>78.727092426957341</v>
      </c>
      <c r="AE53" s="10">
        <v>79.849682872792272</v>
      </c>
      <c r="AF53" s="10">
        <v>79.734671056216115</v>
      </c>
      <c r="AG53" s="10">
        <v>79.182115495975964</v>
      </c>
      <c r="AH53" s="10">
        <v>80.287226616456266</v>
      </c>
    </row>
    <row r="54" spans="1:34">
      <c r="A54" s="9" t="s">
        <v>58</v>
      </c>
      <c r="B54" s="10">
        <v>78.269039240255111</v>
      </c>
      <c r="C54" s="10">
        <v>77.708135318606367</v>
      </c>
      <c r="D54" s="10">
        <v>78.829943161903856</v>
      </c>
      <c r="E54" s="10">
        <v>78.485829378703286</v>
      </c>
      <c r="F54" s="10">
        <v>77.917046105211867</v>
      </c>
      <c r="G54" s="10">
        <v>79.054612652194706</v>
      </c>
      <c r="H54" s="10">
        <v>78.899068815094438</v>
      </c>
      <c r="I54" s="10">
        <v>78.354662513152448</v>
      </c>
      <c r="J54" s="10">
        <v>79.443475117036428</v>
      </c>
      <c r="K54" s="10">
        <v>79.449795869005897</v>
      </c>
      <c r="L54" s="10">
        <v>78.90347122075535</v>
      </c>
      <c r="M54" s="10">
        <v>79.996120517256443</v>
      </c>
      <c r="N54" s="10">
        <v>79.719135656853027</v>
      </c>
      <c r="O54" s="10">
        <v>79.179114132351813</v>
      </c>
      <c r="P54" s="10">
        <v>80.25915718135424</v>
      </c>
      <c r="Q54" s="10">
        <v>80.102031670557082</v>
      </c>
      <c r="R54" s="10">
        <v>79.568781140585699</v>
      </c>
      <c r="S54" s="10">
        <v>80.635282200528465</v>
      </c>
      <c r="T54" s="10">
        <v>80.119533775428664</v>
      </c>
      <c r="U54" s="10">
        <v>79.588127088191399</v>
      </c>
      <c r="V54" s="10">
        <v>80.650940462665929</v>
      </c>
      <c r="W54" s="10">
        <v>80.449776638003257</v>
      </c>
      <c r="X54" s="10">
        <v>79.937162050400815</v>
      </c>
      <c r="Y54" s="10">
        <v>80.9623912256057</v>
      </c>
      <c r="Z54" s="10">
        <v>80.964271970034105</v>
      </c>
      <c r="AA54" s="10">
        <v>80.464490455354834</v>
      </c>
      <c r="AB54" s="10">
        <v>81.464053484713375</v>
      </c>
      <c r="AC54" s="10">
        <v>81.295678381469969</v>
      </c>
      <c r="AD54" s="10">
        <v>80.809869637076517</v>
      </c>
      <c r="AE54" s="10">
        <v>81.781487125863421</v>
      </c>
      <c r="AF54" s="10">
        <v>81.299415558215415</v>
      </c>
      <c r="AG54" s="10">
        <v>80.809224883231863</v>
      </c>
      <c r="AH54" s="10">
        <v>81.789606233198967</v>
      </c>
    </row>
    <row r="55" spans="1:34">
      <c r="A55" s="9" t="s">
        <v>40</v>
      </c>
      <c r="B55" s="10">
        <v>77.9327641796515</v>
      </c>
      <c r="C55" s="10">
        <v>77.386291308565347</v>
      </c>
      <c r="D55" s="10">
        <v>78.479237050737652</v>
      </c>
      <c r="E55" s="10">
        <v>78.395222496154389</v>
      </c>
      <c r="F55" s="10">
        <v>77.876044068582942</v>
      </c>
      <c r="G55" s="10">
        <v>78.914400923725836</v>
      </c>
      <c r="H55" s="10">
        <v>77.934702933680342</v>
      </c>
      <c r="I55" s="10">
        <v>77.376487468532943</v>
      </c>
      <c r="J55" s="10">
        <v>78.49291839882774</v>
      </c>
      <c r="K55" s="10">
        <v>78.149715900584297</v>
      </c>
      <c r="L55" s="10">
        <v>77.556602745451556</v>
      </c>
      <c r="M55" s="10">
        <v>78.742829055717039</v>
      </c>
      <c r="N55" s="10">
        <v>77.883642997881154</v>
      </c>
      <c r="O55" s="10">
        <v>77.257534037525389</v>
      </c>
      <c r="P55" s="10">
        <v>78.509751958236919</v>
      </c>
      <c r="Q55" s="10">
        <v>78.425051599048828</v>
      </c>
      <c r="R55" s="10">
        <v>77.812083993027116</v>
      </c>
      <c r="S55" s="10">
        <v>79.03801920507054</v>
      </c>
      <c r="T55" s="10">
        <v>78.709091840777944</v>
      </c>
      <c r="U55" s="10">
        <v>78.096320457991268</v>
      </c>
      <c r="V55" s="10">
        <v>79.32186322356462</v>
      </c>
      <c r="W55" s="10">
        <v>79.499503927252931</v>
      </c>
      <c r="X55" s="10">
        <v>78.919149927777369</v>
      </c>
      <c r="Y55" s="10">
        <v>80.079857926728494</v>
      </c>
      <c r="Z55" s="10">
        <v>79.912496871712435</v>
      </c>
      <c r="AA55" s="10">
        <v>79.326961809353605</v>
      </c>
      <c r="AB55" s="10">
        <v>80.498031934071264</v>
      </c>
      <c r="AC55" s="10">
        <v>80.243519385215819</v>
      </c>
      <c r="AD55" s="10">
        <v>79.673667308981265</v>
      </c>
      <c r="AE55" s="10">
        <v>80.813371461450373</v>
      </c>
      <c r="AF55" s="10">
        <v>79.700278634302961</v>
      </c>
      <c r="AG55" s="10">
        <v>79.106230641952138</v>
      </c>
      <c r="AH55" s="10">
        <v>80.294326626653785</v>
      </c>
    </row>
    <row r="56" spans="1:34">
      <c r="A56" s="9" t="s">
        <v>41</v>
      </c>
      <c r="B56" s="10">
        <v>80.444759469235834</v>
      </c>
      <c r="C56" s="10">
        <v>79.836347468171695</v>
      </c>
      <c r="D56" s="10">
        <v>81.053171470299972</v>
      </c>
      <c r="E56" s="10">
        <v>80.356955351221288</v>
      </c>
      <c r="F56" s="10">
        <v>79.69360025602866</v>
      </c>
      <c r="G56" s="10">
        <v>81.020310446413916</v>
      </c>
      <c r="H56" s="10">
        <v>81.053615721474799</v>
      </c>
      <c r="I56" s="10">
        <v>80.392340800781213</v>
      </c>
      <c r="J56" s="10">
        <v>81.714890642168385</v>
      </c>
      <c r="K56" s="10">
        <v>81.556688937352092</v>
      </c>
      <c r="L56" s="10">
        <v>80.912025772269217</v>
      </c>
      <c r="M56" s="10">
        <v>82.201352102434967</v>
      </c>
      <c r="N56" s="10">
        <v>82.357340193672798</v>
      </c>
      <c r="O56" s="10">
        <v>81.794255113230207</v>
      </c>
      <c r="P56" s="10">
        <v>82.920425274115388</v>
      </c>
      <c r="Q56" s="10">
        <v>82.415999429530544</v>
      </c>
      <c r="R56" s="10">
        <v>81.855997269423383</v>
      </c>
      <c r="S56" s="10">
        <v>82.976001589637704</v>
      </c>
      <c r="T56" s="10">
        <v>82.903921338667956</v>
      </c>
      <c r="U56" s="10">
        <v>82.330683551352706</v>
      </c>
      <c r="V56" s="10">
        <v>83.477159125983206</v>
      </c>
      <c r="W56" s="10">
        <v>82.493894853711524</v>
      </c>
      <c r="X56" s="10">
        <v>81.842024202263232</v>
      </c>
      <c r="Y56" s="10">
        <v>83.145765505159815</v>
      </c>
      <c r="Z56" s="10">
        <v>83.144839704664008</v>
      </c>
      <c r="AA56" s="10">
        <v>82.520117590456934</v>
      </c>
      <c r="AB56" s="10">
        <v>83.769561818871082</v>
      </c>
      <c r="AC56" s="10">
        <v>83.446709333436701</v>
      </c>
      <c r="AD56" s="10">
        <v>82.836825727571735</v>
      </c>
      <c r="AE56" s="10">
        <v>84.056592939301666</v>
      </c>
      <c r="AF56" s="10">
        <v>83.850791984330385</v>
      </c>
      <c r="AG56" s="10">
        <v>83.304318361813884</v>
      </c>
      <c r="AH56" s="10">
        <v>84.397265606846886</v>
      </c>
    </row>
    <row r="57" spans="1:34">
      <c r="A57" s="9" t="s">
        <v>42</v>
      </c>
      <c r="B57" s="10">
        <v>80.09154637287827</v>
      </c>
      <c r="C57" s="10">
        <v>79.4883487153228</v>
      </c>
      <c r="D57" s="10">
        <v>80.694744030433739</v>
      </c>
      <c r="E57" s="10">
        <v>80.060019206484739</v>
      </c>
      <c r="F57" s="10">
        <v>79.44266379450319</v>
      </c>
      <c r="G57" s="10">
        <v>80.677374618466288</v>
      </c>
      <c r="H57" s="10">
        <v>80.083523094898652</v>
      </c>
      <c r="I57" s="10">
        <v>79.432619030182806</v>
      </c>
      <c r="J57" s="10">
        <v>80.734427159614498</v>
      </c>
      <c r="K57" s="10">
        <v>80.734358160288011</v>
      </c>
      <c r="L57" s="10">
        <v>80.082556319939314</v>
      </c>
      <c r="M57" s="10">
        <v>81.386160000636707</v>
      </c>
      <c r="N57" s="10">
        <v>81.027677009740472</v>
      </c>
      <c r="O57" s="10">
        <v>80.384100461637203</v>
      </c>
      <c r="P57" s="10">
        <v>81.671253557843741</v>
      </c>
      <c r="Q57" s="10">
        <v>81.302459041032293</v>
      </c>
      <c r="R57" s="10">
        <v>80.689458059324139</v>
      </c>
      <c r="S57" s="10">
        <v>81.915460022740447</v>
      </c>
      <c r="T57" s="10">
        <v>81.217512009762942</v>
      </c>
      <c r="U57" s="10">
        <v>80.600192969985741</v>
      </c>
      <c r="V57" s="10">
        <v>81.834831049540142</v>
      </c>
      <c r="W57" s="10">
        <v>81.173236949322444</v>
      </c>
      <c r="X57" s="10">
        <v>80.55396750877506</v>
      </c>
      <c r="Y57" s="10">
        <v>81.792506389869828</v>
      </c>
      <c r="Z57" s="10">
        <v>81.293931680469882</v>
      </c>
      <c r="AA57" s="10">
        <v>80.662838869331736</v>
      </c>
      <c r="AB57" s="10">
        <v>81.925024491608028</v>
      </c>
      <c r="AC57" s="10">
        <v>81.501594140959369</v>
      </c>
      <c r="AD57" s="10">
        <v>80.888789198466895</v>
      </c>
      <c r="AE57" s="10">
        <v>82.114399083451843</v>
      </c>
      <c r="AF57" s="10">
        <v>81.633868640526387</v>
      </c>
      <c r="AG57" s="10">
        <v>81.010538189032772</v>
      </c>
      <c r="AH57" s="10">
        <v>82.257199092020002</v>
      </c>
    </row>
    <row r="58" spans="1:34">
      <c r="A58" s="9" t="s">
        <v>59</v>
      </c>
      <c r="B58" s="10">
        <v>81.070981077512613</v>
      </c>
      <c r="C58" s="10">
        <v>80.398049745616618</v>
      </c>
      <c r="D58" s="10">
        <v>81.743912409408608</v>
      </c>
      <c r="E58" s="10">
        <v>80.547458428533034</v>
      </c>
      <c r="F58" s="10">
        <v>79.857293151191826</v>
      </c>
      <c r="G58" s="10">
        <v>81.237623705874242</v>
      </c>
      <c r="H58" s="10">
        <v>81.043564287144108</v>
      </c>
      <c r="I58" s="10">
        <v>80.371918372231875</v>
      </c>
      <c r="J58" s="10">
        <v>81.71521020205634</v>
      </c>
      <c r="K58" s="10">
        <v>81.907148671937904</v>
      </c>
      <c r="L58" s="10">
        <v>81.26105727841454</v>
      </c>
      <c r="M58" s="10">
        <v>82.553240065461267</v>
      </c>
      <c r="N58" s="10">
        <v>82.504927523910155</v>
      </c>
      <c r="O58" s="10">
        <v>81.856692513154925</v>
      </c>
      <c r="P58" s="10">
        <v>83.153162534665384</v>
      </c>
      <c r="Q58" s="10">
        <v>82.014569005539656</v>
      </c>
      <c r="R58" s="10">
        <v>81.344745978145809</v>
      </c>
      <c r="S58" s="10">
        <v>82.684392032933502</v>
      </c>
      <c r="T58" s="10">
        <v>82.06552788751803</v>
      </c>
      <c r="U58" s="10">
        <v>81.364899392134603</v>
      </c>
      <c r="V58" s="10">
        <v>82.766156382901457</v>
      </c>
      <c r="W58" s="10">
        <v>82.365773779537875</v>
      </c>
      <c r="X58" s="10">
        <v>81.705419323411846</v>
      </c>
      <c r="Y58" s="10">
        <v>83.026128235663904</v>
      </c>
      <c r="Z58" s="10">
        <v>83.111209449819214</v>
      </c>
      <c r="AA58" s="10">
        <v>82.474475250427048</v>
      </c>
      <c r="AB58" s="10">
        <v>83.747943649211379</v>
      </c>
      <c r="AC58" s="10">
        <v>82.901923428635016</v>
      </c>
      <c r="AD58" s="10">
        <v>82.273614397715235</v>
      </c>
      <c r="AE58" s="10">
        <v>83.530232459554796</v>
      </c>
      <c r="AF58" s="10">
        <v>82.975095486837759</v>
      </c>
      <c r="AG58" s="10">
        <v>82.345453754485121</v>
      </c>
      <c r="AH58" s="10">
        <v>83.604737219190397</v>
      </c>
    </row>
    <row r="59" spans="1:34">
      <c r="A59" s="9" t="s">
        <v>43</v>
      </c>
      <c r="B59" s="10">
        <v>80.077534762110446</v>
      </c>
      <c r="C59" s="10">
        <v>79.761147168220518</v>
      </c>
      <c r="D59" s="10">
        <v>80.393922356000374</v>
      </c>
      <c r="E59" s="10">
        <v>80.313378133143217</v>
      </c>
      <c r="F59" s="10">
        <v>80.000423867462345</v>
      </c>
      <c r="G59" s="10">
        <v>80.62633239882409</v>
      </c>
      <c r="H59" s="10">
        <v>80.466441917481873</v>
      </c>
      <c r="I59" s="10">
        <v>80.154242173185608</v>
      </c>
      <c r="J59" s="10">
        <v>80.778641661778138</v>
      </c>
      <c r="K59" s="10">
        <v>80.769624365787536</v>
      </c>
      <c r="L59" s="10">
        <v>80.459142897534946</v>
      </c>
      <c r="M59" s="10">
        <v>81.080105834040126</v>
      </c>
      <c r="N59" s="10">
        <v>80.852257912957413</v>
      </c>
      <c r="O59" s="10">
        <v>80.541109319650545</v>
      </c>
      <c r="P59" s="10">
        <v>81.16340650626428</v>
      </c>
      <c r="Q59" s="10">
        <v>81.1729294816097</v>
      </c>
      <c r="R59" s="10">
        <v>80.866085345313522</v>
      </c>
      <c r="S59" s="10">
        <v>81.479773617905877</v>
      </c>
      <c r="T59" s="10">
        <v>81.232831040725245</v>
      </c>
      <c r="U59" s="10">
        <v>80.927565950440183</v>
      </c>
      <c r="V59" s="10">
        <v>81.538096131010306</v>
      </c>
      <c r="W59" s="10">
        <v>81.548442996938121</v>
      </c>
      <c r="X59" s="10">
        <v>81.245599252522382</v>
      </c>
      <c r="Y59" s="10">
        <v>81.85128674135386</v>
      </c>
      <c r="Z59" s="10">
        <v>81.691045414980806</v>
      </c>
      <c r="AA59" s="10">
        <v>81.392330747242099</v>
      </c>
      <c r="AB59" s="10">
        <v>81.989760082719513</v>
      </c>
      <c r="AC59" s="10">
        <v>81.872739342355388</v>
      </c>
      <c r="AD59" s="10">
        <v>81.582922862884047</v>
      </c>
      <c r="AE59" s="10">
        <v>82.162555821826729</v>
      </c>
      <c r="AF59" s="10">
        <v>81.946152864090408</v>
      </c>
      <c r="AG59" s="10">
        <v>81.661861209855928</v>
      </c>
      <c r="AH59" s="10">
        <v>82.230444518324887</v>
      </c>
    </row>
    <row r="60" spans="1:34">
      <c r="A60" s="9" t="s">
        <v>44</v>
      </c>
      <c r="B60" s="10">
        <v>78.570254234040746</v>
      </c>
      <c r="C60" s="10">
        <v>78.040802413073251</v>
      </c>
      <c r="D60" s="10">
        <v>79.099706055008241</v>
      </c>
      <c r="E60" s="10">
        <v>78.828460253576239</v>
      </c>
      <c r="F60" s="10">
        <v>78.343590294387525</v>
      </c>
      <c r="G60" s="10">
        <v>79.313330212764953</v>
      </c>
      <c r="H60" s="10">
        <v>79.146254427819485</v>
      </c>
      <c r="I60" s="10">
        <v>78.656373368358473</v>
      </c>
      <c r="J60" s="10">
        <v>79.636135487280498</v>
      </c>
      <c r="K60" s="10">
        <v>79.44124559673449</v>
      </c>
      <c r="L60" s="10">
        <v>78.96377952175888</v>
      </c>
      <c r="M60" s="10">
        <v>79.918711671710099</v>
      </c>
      <c r="N60" s="10">
        <v>79.451845741091205</v>
      </c>
      <c r="O60" s="10">
        <v>78.971835473915746</v>
      </c>
      <c r="P60" s="10">
        <v>79.931856008266664</v>
      </c>
      <c r="Q60" s="10">
        <v>79.541078223366441</v>
      </c>
      <c r="R60" s="10">
        <v>79.077374766081931</v>
      </c>
      <c r="S60" s="10">
        <v>80.00478168065095</v>
      </c>
      <c r="T60" s="10">
        <v>79.746436772571954</v>
      </c>
      <c r="U60" s="10">
        <v>79.273766894305808</v>
      </c>
      <c r="V60" s="10">
        <v>80.2191066508381</v>
      </c>
      <c r="W60" s="10">
        <v>80.300793419199152</v>
      </c>
      <c r="X60" s="10">
        <v>79.816288399807888</v>
      </c>
      <c r="Y60" s="10">
        <v>80.785298438590416</v>
      </c>
      <c r="Z60" s="10">
        <v>80.396756847413997</v>
      </c>
      <c r="AA60" s="10">
        <v>79.88335935876934</v>
      </c>
      <c r="AB60" s="10">
        <v>80.910154336058653</v>
      </c>
      <c r="AC60" s="10">
        <v>80.595768568965397</v>
      </c>
      <c r="AD60" s="10">
        <v>80.08643556384591</v>
      </c>
      <c r="AE60" s="10">
        <v>81.105101574084884</v>
      </c>
      <c r="AF60" s="10">
        <v>80.68220196477121</v>
      </c>
      <c r="AG60" s="10">
        <v>80.183710752981057</v>
      </c>
      <c r="AH60" s="10">
        <v>81.180693176561363</v>
      </c>
    </row>
    <row r="61" spans="1:34">
      <c r="A61" s="9" t="s">
        <v>45</v>
      </c>
      <c r="B61" s="10">
        <v>76.409915342765188</v>
      </c>
      <c r="C61" s="10">
        <v>76.123259699372653</v>
      </c>
      <c r="D61" s="10">
        <v>76.696570986157724</v>
      </c>
      <c r="E61" s="10">
        <v>76.389479876501724</v>
      </c>
      <c r="F61" s="10">
        <v>76.100230405776955</v>
      </c>
      <c r="G61" s="10">
        <v>76.678729347226493</v>
      </c>
      <c r="H61" s="10">
        <v>76.644293759700957</v>
      </c>
      <c r="I61" s="10">
        <v>76.36224826140274</v>
      </c>
      <c r="J61" s="10">
        <v>76.926339257999174</v>
      </c>
      <c r="K61" s="10">
        <v>76.891973051602918</v>
      </c>
      <c r="L61" s="10">
        <v>76.609209373825323</v>
      </c>
      <c r="M61" s="10">
        <v>77.174736729380513</v>
      </c>
      <c r="N61" s="10">
        <v>77.026240507227158</v>
      </c>
      <c r="O61" s="10">
        <v>76.743405761511767</v>
      </c>
      <c r="P61" s="10">
        <v>77.309075252942549</v>
      </c>
      <c r="Q61" s="10">
        <v>77.183856752920221</v>
      </c>
      <c r="R61" s="10">
        <v>76.90274785451976</v>
      </c>
      <c r="S61" s="10">
        <v>77.464965651320682</v>
      </c>
      <c r="T61" s="10">
        <v>77.446620341394251</v>
      </c>
      <c r="U61" s="10">
        <v>77.165486100066005</v>
      </c>
      <c r="V61" s="10">
        <v>77.727754582722497</v>
      </c>
      <c r="W61" s="10">
        <v>77.962153124174392</v>
      </c>
      <c r="X61" s="10">
        <v>77.68396956487895</v>
      </c>
      <c r="Y61" s="10">
        <v>78.240336683469835</v>
      </c>
      <c r="Z61" s="10">
        <v>78.3581669370502</v>
      </c>
      <c r="AA61" s="10">
        <v>78.077437494084336</v>
      </c>
      <c r="AB61" s="10">
        <v>78.638896380016064</v>
      </c>
      <c r="AC61" s="10">
        <v>78.537088252858965</v>
      </c>
      <c r="AD61" s="10">
        <v>78.26247197767502</v>
      </c>
      <c r="AE61" s="10">
        <v>78.81170452804291</v>
      </c>
      <c r="AF61" s="10">
        <v>78.545413872650343</v>
      </c>
      <c r="AG61" s="10">
        <v>78.273626297257394</v>
      </c>
      <c r="AH61" s="10">
        <v>78.817201448043292</v>
      </c>
    </row>
    <row r="62" spans="1:34">
      <c r="A62" s="9" t="s">
        <v>60</v>
      </c>
      <c r="B62" s="10">
        <v>80.535058128456527</v>
      </c>
      <c r="C62" s="10">
        <v>79.971697697656964</v>
      </c>
      <c r="D62" s="10">
        <v>81.098418559256089</v>
      </c>
      <c r="E62" s="10">
        <v>80.437594046393471</v>
      </c>
      <c r="F62" s="10">
        <v>79.878614171776064</v>
      </c>
      <c r="G62" s="10">
        <v>80.996573921010878</v>
      </c>
      <c r="H62" s="10">
        <v>80.551776761228808</v>
      </c>
      <c r="I62" s="10">
        <v>79.970027921523936</v>
      </c>
      <c r="J62" s="10">
        <v>81.13352560093368</v>
      </c>
      <c r="K62" s="10">
        <v>80.642767490546234</v>
      </c>
      <c r="L62" s="10">
        <v>80.04638788660381</v>
      </c>
      <c r="M62" s="10">
        <v>81.239147094488658</v>
      </c>
      <c r="N62" s="10">
        <v>80.893447774573076</v>
      </c>
      <c r="O62" s="10">
        <v>80.292387975951584</v>
      </c>
      <c r="P62" s="10">
        <v>81.494507573194568</v>
      </c>
      <c r="Q62" s="10">
        <v>80.846685738042027</v>
      </c>
      <c r="R62" s="10">
        <v>80.252005857230543</v>
      </c>
      <c r="S62" s="10">
        <v>81.44136561885351</v>
      </c>
      <c r="T62" s="10">
        <v>80.893318344849988</v>
      </c>
      <c r="U62" s="10">
        <v>80.299055066721792</v>
      </c>
      <c r="V62" s="10">
        <v>81.487581622978183</v>
      </c>
      <c r="W62" s="10">
        <v>81.388317216692741</v>
      </c>
      <c r="X62" s="10">
        <v>80.80579368183696</v>
      </c>
      <c r="Y62" s="10">
        <v>81.970840751548522</v>
      </c>
      <c r="Z62" s="10">
        <v>82.061594008209866</v>
      </c>
      <c r="AA62" s="10">
        <v>81.497499537176566</v>
      </c>
      <c r="AB62" s="10">
        <v>82.625688479243166</v>
      </c>
      <c r="AC62" s="10">
        <v>81.981697699112857</v>
      </c>
      <c r="AD62" s="10">
        <v>81.419781663834854</v>
      </c>
      <c r="AE62" s="10">
        <v>82.54361373439086</v>
      </c>
      <c r="AF62" s="10">
        <v>81.740755658469553</v>
      </c>
      <c r="AG62" s="10">
        <v>81.1791648629317</v>
      </c>
      <c r="AH62" s="10">
        <v>82.302346454007406</v>
      </c>
    </row>
    <row r="63" spans="1:34">
      <c r="A63" s="9" t="s">
        <v>61</v>
      </c>
      <c r="B63" s="10">
        <v>79.395178614353384</v>
      </c>
      <c r="C63" s="10">
        <v>78.943850667060502</v>
      </c>
      <c r="D63" s="10">
        <v>79.846506561646265</v>
      </c>
      <c r="E63" s="10">
        <v>79.757913648964575</v>
      </c>
      <c r="F63" s="10">
        <v>79.317546615190508</v>
      </c>
      <c r="G63" s="10">
        <v>80.198280682738641</v>
      </c>
      <c r="H63" s="10">
        <v>80.307840896090255</v>
      </c>
      <c r="I63" s="10">
        <v>79.874120767381925</v>
      </c>
      <c r="J63" s="10">
        <v>80.741561024798585</v>
      </c>
      <c r="K63" s="10">
        <v>80.617937831977315</v>
      </c>
      <c r="L63" s="10">
        <v>80.184672599115558</v>
      </c>
      <c r="M63" s="10">
        <v>81.051203064839072</v>
      </c>
      <c r="N63" s="10">
        <v>80.637490096707097</v>
      </c>
      <c r="O63" s="10">
        <v>80.209639773738516</v>
      </c>
      <c r="P63" s="10">
        <v>81.065340419675678</v>
      </c>
      <c r="Q63" s="10">
        <v>80.938381622527515</v>
      </c>
      <c r="R63" s="10">
        <v>80.529232802551491</v>
      </c>
      <c r="S63" s="10">
        <v>81.34753044250354</v>
      </c>
      <c r="T63" s="10">
        <v>81.319097681780363</v>
      </c>
      <c r="U63" s="10">
        <v>80.906223843648363</v>
      </c>
      <c r="V63" s="10">
        <v>81.731971519912364</v>
      </c>
      <c r="W63" s="10">
        <v>81.672064579811689</v>
      </c>
      <c r="X63" s="10">
        <v>81.252457224554618</v>
      </c>
      <c r="Y63" s="10">
        <v>82.09167193506876</v>
      </c>
      <c r="Z63" s="10">
        <v>81.647959711607129</v>
      </c>
      <c r="AA63" s="10">
        <v>81.228783592556354</v>
      </c>
      <c r="AB63" s="10">
        <v>82.067135830657904</v>
      </c>
      <c r="AC63" s="10">
        <v>81.898000776069338</v>
      </c>
      <c r="AD63" s="10">
        <v>81.482230658106275</v>
      </c>
      <c r="AE63" s="10">
        <v>82.313770894032402</v>
      </c>
      <c r="AF63" s="10">
        <v>82.229115990747005</v>
      </c>
      <c r="AG63" s="10">
        <v>81.816853380636246</v>
      </c>
      <c r="AH63" s="10">
        <v>82.641378600857763</v>
      </c>
    </row>
    <row r="64" spans="1:34">
      <c r="A64" s="9" t="s">
        <v>62</v>
      </c>
      <c r="B64" s="10">
        <v>77.768469369433888</v>
      </c>
      <c r="C64" s="10">
        <v>76.99484677993398</v>
      </c>
      <c r="D64" s="10">
        <v>78.542091958933796</v>
      </c>
      <c r="E64" s="10">
        <v>78.022698594735587</v>
      </c>
      <c r="F64" s="10">
        <v>77.27628326850575</v>
      </c>
      <c r="G64" s="10">
        <v>78.769113920965424</v>
      </c>
      <c r="H64" s="10">
        <v>77.868659697091331</v>
      </c>
      <c r="I64" s="10">
        <v>77.106790533035706</v>
      </c>
      <c r="J64" s="10">
        <v>78.630528861146956</v>
      </c>
      <c r="K64" s="10">
        <v>77.840329128492513</v>
      </c>
      <c r="L64" s="10">
        <v>77.071225058782659</v>
      </c>
      <c r="M64" s="10">
        <v>78.609433198202368</v>
      </c>
      <c r="N64" s="10">
        <v>78.207021236598223</v>
      </c>
      <c r="O64" s="10">
        <v>77.43297799688078</v>
      </c>
      <c r="P64" s="10">
        <v>78.981064476315666</v>
      </c>
      <c r="Q64" s="10">
        <v>78.661742052658383</v>
      </c>
      <c r="R64" s="10">
        <v>77.86659664907657</v>
      </c>
      <c r="S64" s="10">
        <v>79.456887456240196</v>
      </c>
      <c r="T64" s="10">
        <v>79.043426775372524</v>
      </c>
      <c r="U64" s="10">
        <v>78.244375877263536</v>
      </c>
      <c r="V64" s="10">
        <v>79.842477673481511</v>
      </c>
      <c r="W64" s="10">
        <v>79.261005426685472</v>
      </c>
      <c r="X64" s="10">
        <v>78.46880345014516</v>
      </c>
      <c r="Y64" s="10">
        <v>80.053207403225784</v>
      </c>
      <c r="Z64" s="10">
        <v>79.642297816389828</v>
      </c>
      <c r="AA64" s="10">
        <v>78.918602433741398</v>
      </c>
      <c r="AB64" s="10">
        <v>80.365993199038257</v>
      </c>
      <c r="AC64" s="10">
        <v>79.935335189728249</v>
      </c>
      <c r="AD64" s="10">
        <v>79.241572536704794</v>
      </c>
      <c r="AE64" s="10">
        <v>80.629097842751705</v>
      </c>
      <c r="AF64" s="10">
        <v>80.696287282115904</v>
      </c>
      <c r="AG64" s="10">
        <v>80.059555511144865</v>
      </c>
      <c r="AH64" s="10">
        <v>81.333019053086943</v>
      </c>
    </row>
    <row r="65" spans="1:34">
      <c r="A65" s="9" t="s">
        <v>63</v>
      </c>
      <c r="B65" s="10">
        <v>79.414486255619337</v>
      </c>
      <c r="C65" s="10">
        <v>78.802646646032713</v>
      </c>
      <c r="D65" s="10">
        <v>80.026325865205962</v>
      </c>
      <c r="E65" s="10">
        <v>79.45269747326401</v>
      </c>
      <c r="F65" s="10">
        <v>78.820644975516402</v>
      </c>
      <c r="G65" s="10">
        <v>80.084749971011618</v>
      </c>
      <c r="H65" s="10">
        <v>79.194556297187248</v>
      </c>
      <c r="I65" s="10">
        <v>78.530454061330133</v>
      </c>
      <c r="J65" s="10">
        <v>79.858658533044363</v>
      </c>
      <c r="K65" s="10">
        <v>79.633779431377675</v>
      </c>
      <c r="L65" s="10">
        <v>78.964371776531536</v>
      </c>
      <c r="M65" s="10">
        <v>80.303187086223815</v>
      </c>
      <c r="N65" s="10">
        <v>79.846223022835801</v>
      </c>
      <c r="O65" s="10">
        <v>79.182329430959754</v>
      </c>
      <c r="P65" s="10">
        <v>80.510116614711848</v>
      </c>
      <c r="Q65" s="10">
        <v>79.446369255023967</v>
      </c>
      <c r="R65" s="10">
        <v>78.7698550147948</v>
      </c>
      <c r="S65" s="10">
        <v>80.122883495253134</v>
      </c>
      <c r="T65" s="10">
        <v>79.163615058313908</v>
      </c>
      <c r="U65" s="10">
        <v>78.491217090229355</v>
      </c>
      <c r="V65" s="10">
        <v>79.836013026398462</v>
      </c>
      <c r="W65" s="10">
        <v>79.158209288170752</v>
      </c>
      <c r="X65" s="10">
        <v>78.485593054425564</v>
      </c>
      <c r="Y65" s="10">
        <v>79.830825521915941</v>
      </c>
      <c r="Z65" s="10">
        <v>79.752769033563069</v>
      </c>
      <c r="AA65" s="10">
        <v>79.106468796290685</v>
      </c>
      <c r="AB65" s="10">
        <v>80.399069270835454</v>
      </c>
      <c r="AC65" s="10">
        <v>79.911350989915974</v>
      </c>
      <c r="AD65" s="10">
        <v>79.219516117812702</v>
      </c>
      <c r="AE65" s="10">
        <v>80.603185862019245</v>
      </c>
      <c r="AF65" s="10">
        <v>80.371805460348469</v>
      </c>
      <c r="AG65" s="10">
        <v>79.705554484700571</v>
      </c>
      <c r="AH65" s="10">
        <v>81.038056435996367</v>
      </c>
    </row>
    <row r="66" spans="1:34">
      <c r="A66" s="9" t="s">
        <v>46</v>
      </c>
      <c r="B66" s="10">
        <v>78.616041273483546</v>
      </c>
      <c r="C66" s="10">
        <v>77.915556561570924</v>
      </c>
      <c r="D66" s="10">
        <v>79.316525985396169</v>
      </c>
      <c r="E66" s="10">
        <v>79.124141363654161</v>
      </c>
      <c r="F66" s="10">
        <v>78.447457386712671</v>
      </c>
      <c r="G66" s="10">
        <v>79.800825340595651</v>
      </c>
      <c r="H66" s="10">
        <v>79.506965293247433</v>
      </c>
      <c r="I66" s="10">
        <v>78.831206638346231</v>
      </c>
      <c r="J66" s="10">
        <v>80.182723948148634</v>
      </c>
      <c r="K66" s="10">
        <v>79.713321944052453</v>
      </c>
      <c r="L66" s="10">
        <v>79.046991556894255</v>
      </c>
      <c r="M66" s="10">
        <v>80.37965233121065</v>
      </c>
      <c r="N66" s="10">
        <v>79.729283541352103</v>
      </c>
      <c r="O66" s="10">
        <v>79.067687241727</v>
      </c>
      <c r="P66" s="10">
        <v>80.390879840977206</v>
      </c>
      <c r="Q66" s="10">
        <v>80.506597111764862</v>
      </c>
      <c r="R66" s="10">
        <v>79.873309983988193</v>
      </c>
      <c r="S66" s="10">
        <v>81.13988423954153</v>
      </c>
      <c r="T66" s="10">
        <v>81.255460132261689</v>
      </c>
      <c r="U66" s="10">
        <v>80.649603989516052</v>
      </c>
      <c r="V66" s="10">
        <v>81.861316275007326</v>
      </c>
      <c r="W66" s="10">
        <v>81.417188161922383</v>
      </c>
      <c r="X66" s="10">
        <v>80.819847765885186</v>
      </c>
      <c r="Y66" s="10">
        <v>82.014528557959579</v>
      </c>
      <c r="Z66" s="10">
        <v>81.465220140561755</v>
      </c>
      <c r="AA66" s="10">
        <v>80.849625322332528</v>
      </c>
      <c r="AB66" s="10">
        <v>82.080814958790981</v>
      </c>
      <c r="AC66" s="10">
        <v>81.262439338568313</v>
      </c>
      <c r="AD66" s="10">
        <v>80.629000277712819</v>
      </c>
      <c r="AE66" s="10">
        <v>81.895878399423808</v>
      </c>
      <c r="AF66" s="10">
        <v>81.745868028278494</v>
      </c>
      <c r="AG66" s="10">
        <v>81.124194641291311</v>
      </c>
      <c r="AH66" s="10">
        <v>82.367541415265677</v>
      </c>
    </row>
    <row r="67" spans="1:34">
      <c r="A67" s="9" t="s">
        <v>64</v>
      </c>
      <c r="B67" s="10">
        <v>80.125671298693732</v>
      </c>
      <c r="C67" s="10">
        <v>79.434549760358649</v>
      </c>
      <c r="D67" s="10">
        <v>80.816792837028814</v>
      </c>
      <c r="E67" s="10">
        <v>80.142526049797041</v>
      </c>
      <c r="F67" s="10">
        <v>79.474953041850867</v>
      </c>
      <c r="G67" s="10">
        <v>80.810099057743216</v>
      </c>
      <c r="H67" s="10">
        <v>80.178912172230795</v>
      </c>
      <c r="I67" s="10">
        <v>79.504417098173136</v>
      </c>
      <c r="J67" s="10">
        <v>80.853407246288455</v>
      </c>
      <c r="K67" s="10">
        <v>80.075159011636302</v>
      </c>
      <c r="L67" s="10">
        <v>79.395193405665154</v>
      </c>
      <c r="M67" s="10">
        <v>80.75512461760745</v>
      </c>
      <c r="N67" s="10">
        <v>80.433876044298032</v>
      </c>
      <c r="O67" s="10">
        <v>79.758501952693834</v>
      </c>
      <c r="P67" s="10">
        <v>81.109250135902229</v>
      </c>
      <c r="Q67" s="10">
        <v>80.674600441251911</v>
      </c>
      <c r="R67" s="10">
        <v>80.014554796941852</v>
      </c>
      <c r="S67" s="10">
        <v>81.334646085561971</v>
      </c>
      <c r="T67" s="10">
        <v>81.28108382597847</v>
      </c>
      <c r="U67" s="10">
        <v>80.617579706472142</v>
      </c>
      <c r="V67" s="10">
        <v>81.944587945484798</v>
      </c>
      <c r="W67" s="10">
        <v>81.664007639649526</v>
      </c>
      <c r="X67" s="10">
        <v>81.004096979928775</v>
      </c>
      <c r="Y67" s="10">
        <v>82.323918299370277</v>
      </c>
      <c r="Z67" s="10">
        <v>81.952072650791337</v>
      </c>
      <c r="AA67" s="10">
        <v>81.317309731081437</v>
      </c>
      <c r="AB67" s="10">
        <v>82.586835570501236</v>
      </c>
      <c r="AC67" s="10">
        <v>81.733445479182279</v>
      </c>
      <c r="AD67" s="10">
        <v>81.10747044490941</v>
      </c>
      <c r="AE67" s="10">
        <v>82.359420513455149</v>
      </c>
      <c r="AF67" s="10">
        <v>81.650712742018612</v>
      </c>
      <c r="AG67" s="10">
        <v>81.011734238655222</v>
      </c>
      <c r="AH67" s="10">
        <v>82.289691245382002</v>
      </c>
    </row>
    <row r="68" spans="1:34">
      <c r="A68" s="9" t="s">
        <v>47</v>
      </c>
      <c r="B68" s="10">
        <v>78.470401647953707</v>
      </c>
      <c r="C68" s="10">
        <v>77.901930089436306</v>
      </c>
      <c r="D68" s="10">
        <v>79.038873206471109</v>
      </c>
      <c r="E68" s="10">
        <v>79.052763328547101</v>
      </c>
      <c r="F68" s="10">
        <v>78.533795061460594</v>
      </c>
      <c r="G68" s="10">
        <v>79.571731595633608</v>
      </c>
      <c r="H68" s="10">
        <v>78.879990906315498</v>
      </c>
      <c r="I68" s="10">
        <v>78.331189707918654</v>
      </c>
      <c r="J68" s="10">
        <v>79.428792104712343</v>
      </c>
      <c r="K68" s="10">
        <v>78.989352756824871</v>
      </c>
      <c r="L68" s="10">
        <v>78.437577145677167</v>
      </c>
      <c r="M68" s="10">
        <v>79.541128367972576</v>
      </c>
      <c r="N68" s="10">
        <v>79.074304339607409</v>
      </c>
      <c r="O68" s="10">
        <v>78.513268482090822</v>
      </c>
      <c r="P68" s="10">
        <v>79.635340197123995</v>
      </c>
      <c r="Q68" s="10">
        <v>79.079682687459325</v>
      </c>
      <c r="R68" s="10">
        <v>78.529781398648609</v>
      </c>
      <c r="S68" s="10">
        <v>79.629583976270041</v>
      </c>
      <c r="T68" s="10">
        <v>79.24857698946785</v>
      </c>
      <c r="U68" s="10">
        <v>78.701741485381092</v>
      </c>
      <c r="V68" s="10">
        <v>79.795412493554608</v>
      </c>
      <c r="W68" s="10">
        <v>79.613181295003116</v>
      </c>
      <c r="X68" s="10">
        <v>79.067419876347088</v>
      </c>
      <c r="Y68" s="10">
        <v>80.158942713659144</v>
      </c>
      <c r="Z68" s="10">
        <v>80.32395710326486</v>
      </c>
      <c r="AA68" s="10">
        <v>79.792313673152066</v>
      </c>
      <c r="AB68" s="10">
        <v>80.855600533377654</v>
      </c>
      <c r="AC68" s="10">
        <v>80.715957511505565</v>
      </c>
      <c r="AD68" s="10">
        <v>80.207735744347985</v>
      </c>
      <c r="AE68" s="10">
        <v>81.224179278663144</v>
      </c>
      <c r="AF68" s="10">
        <v>80.953969893449056</v>
      </c>
      <c r="AG68" s="10">
        <v>80.453717707829952</v>
      </c>
      <c r="AH68" s="10">
        <v>81.45422207906816</v>
      </c>
    </row>
    <row r="69" spans="1:34">
      <c r="A69" s="9" t="s">
        <v>48</v>
      </c>
      <c r="B69" s="10">
        <v>77.366127962529049</v>
      </c>
      <c r="C69" s="10">
        <v>77.007264873325553</v>
      </c>
      <c r="D69" s="10">
        <v>77.724991051732545</v>
      </c>
      <c r="E69" s="10">
        <v>77.405604319184889</v>
      </c>
      <c r="F69" s="10">
        <v>77.048692224467928</v>
      </c>
      <c r="G69" s="10">
        <v>77.762516413901849</v>
      </c>
      <c r="H69" s="10">
        <v>77.611930237040397</v>
      </c>
      <c r="I69" s="10">
        <v>77.248841815650763</v>
      </c>
      <c r="J69" s="10">
        <v>77.975018658430031</v>
      </c>
      <c r="K69" s="10">
        <v>78.188191164582435</v>
      </c>
      <c r="L69" s="10">
        <v>77.835184615628293</v>
      </c>
      <c r="M69" s="10">
        <v>78.541197713536576</v>
      </c>
      <c r="N69" s="10">
        <v>78.38662759459676</v>
      </c>
      <c r="O69" s="10">
        <v>78.037587729939432</v>
      </c>
      <c r="P69" s="10">
        <v>78.735667459254088</v>
      </c>
      <c r="Q69" s="10">
        <v>78.438377954950923</v>
      </c>
      <c r="R69" s="10">
        <v>78.096676968687305</v>
      </c>
      <c r="S69" s="10">
        <v>78.780078941214541</v>
      </c>
      <c r="T69" s="10">
        <v>78.54125793762374</v>
      </c>
      <c r="U69" s="10">
        <v>78.202834059409909</v>
      </c>
      <c r="V69" s="10">
        <v>78.879681815837571</v>
      </c>
      <c r="W69" s="10">
        <v>78.749645059310126</v>
      </c>
      <c r="X69" s="10">
        <v>78.410561589717702</v>
      </c>
      <c r="Y69" s="10">
        <v>79.08872852890255</v>
      </c>
      <c r="Z69" s="10">
        <v>79.03543930285943</v>
      </c>
      <c r="AA69" s="10">
        <v>78.698337694440966</v>
      </c>
      <c r="AB69" s="10">
        <v>79.372540911277895</v>
      </c>
      <c r="AC69" s="10">
        <v>79.112005997542227</v>
      </c>
      <c r="AD69" s="10">
        <v>78.774668853517497</v>
      </c>
      <c r="AE69" s="10">
        <v>79.449343141566956</v>
      </c>
      <c r="AF69" s="10">
        <v>79.400564940941223</v>
      </c>
      <c r="AG69" s="10">
        <v>79.068804351237446</v>
      </c>
      <c r="AH69" s="10">
        <v>79.732325530644999</v>
      </c>
    </row>
    <row r="70" spans="1:34">
      <c r="A70" s="9" t="s">
        <v>49</v>
      </c>
      <c r="B70" s="10">
        <v>81.016732975511914</v>
      </c>
      <c r="C70" s="10">
        <v>79.596203826557229</v>
      </c>
      <c r="D70" s="10">
        <v>82.437262124466599</v>
      </c>
      <c r="E70" s="10">
        <v>80.486544999421795</v>
      </c>
      <c r="F70" s="10">
        <v>78.973432415827617</v>
      </c>
      <c r="G70" s="10">
        <v>81.999657583015974</v>
      </c>
      <c r="H70" s="10">
        <v>81.367285298076965</v>
      </c>
      <c r="I70" s="10">
        <v>79.779582515848517</v>
      </c>
      <c r="J70" s="10">
        <v>82.954988080305412</v>
      </c>
      <c r="K70" s="10">
        <v>81.091875667391378</v>
      </c>
      <c r="L70" s="10">
        <v>79.599752820379393</v>
      </c>
      <c r="M70" s="10">
        <v>82.583998514403362</v>
      </c>
      <c r="N70" s="10">
        <v>81.621284112233838</v>
      </c>
      <c r="O70" s="10">
        <v>80.329741552914527</v>
      </c>
      <c r="P70" s="10">
        <v>82.912826671553148</v>
      </c>
      <c r="Q70" s="10">
        <v>81.608357354003971</v>
      </c>
      <c r="R70" s="10">
        <v>80.448705176043347</v>
      </c>
      <c r="S70" s="10">
        <v>82.768009531964594</v>
      </c>
      <c r="T70" s="10">
        <v>81.965382066778929</v>
      </c>
      <c r="U70" s="10">
        <v>80.790082455287944</v>
      </c>
      <c r="V70" s="10">
        <v>83.140681678269914</v>
      </c>
      <c r="W70" s="10">
        <v>81.721329054388008</v>
      </c>
      <c r="X70" s="10">
        <v>80.387854404161075</v>
      </c>
      <c r="Y70" s="10">
        <v>83.05480370461494</v>
      </c>
      <c r="Z70" s="10">
        <v>81.586017073369405</v>
      </c>
      <c r="AA70" s="10">
        <v>80.22310354446239</v>
      </c>
      <c r="AB70" s="10">
        <v>82.94893060227642</v>
      </c>
      <c r="AC70" s="10">
        <v>81.807359322992781</v>
      </c>
      <c r="AD70" s="10">
        <v>80.506175521790027</v>
      </c>
      <c r="AE70" s="10">
        <v>83.108543124195535</v>
      </c>
      <c r="AF70" s="10">
        <v>82.538210716015243</v>
      </c>
      <c r="AG70" s="10">
        <v>81.407398677206842</v>
      </c>
      <c r="AH70" s="10">
        <v>83.669022754823644</v>
      </c>
    </row>
    <row r="71" spans="1:34">
      <c r="A71" s="9" t="s">
        <v>65</v>
      </c>
      <c r="B71" s="10">
        <v>79.992541452466838</v>
      </c>
      <c r="C71" s="10">
        <v>79.434323035793895</v>
      </c>
      <c r="D71" s="10">
        <v>80.550759869139782</v>
      </c>
      <c r="E71" s="10">
        <v>80.123658654487585</v>
      </c>
      <c r="F71" s="10">
        <v>79.578543376897855</v>
      </c>
      <c r="G71" s="10">
        <v>80.668773932077315</v>
      </c>
      <c r="H71" s="10">
        <v>80.511961189581896</v>
      </c>
      <c r="I71" s="10">
        <v>79.983564853938148</v>
      </c>
      <c r="J71" s="10">
        <v>81.040357525225645</v>
      </c>
      <c r="K71" s="10">
        <v>81.095365478801938</v>
      </c>
      <c r="L71" s="10">
        <v>80.582169739692233</v>
      </c>
      <c r="M71" s="10">
        <v>81.608561217911642</v>
      </c>
      <c r="N71" s="10">
        <v>81.155379946691028</v>
      </c>
      <c r="O71" s="10">
        <v>80.624215642708052</v>
      </c>
      <c r="P71" s="10">
        <v>81.686544250674004</v>
      </c>
      <c r="Q71" s="10">
        <v>81.424663772267238</v>
      </c>
      <c r="R71" s="10">
        <v>80.898566122344789</v>
      </c>
      <c r="S71" s="10">
        <v>81.950761422189686</v>
      </c>
      <c r="T71" s="10">
        <v>81.722883916550543</v>
      </c>
      <c r="U71" s="10">
        <v>81.20257621091497</v>
      </c>
      <c r="V71" s="10">
        <v>82.243191622186117</v>
      </c>
      <c r="W71" s="10">
        <v>82.262533924637324</v>
      </c>
      <c r="X71" s="10">
        <v>81.759123866921712</v>
      </c>
      <c r="Y71" s="10">
        <v>82.765943982352937</v>
      </c>
      <c r="Z71" s="10">
        <v>82.652609194178311</v>
      </c>
      <c r="AA71" s="10">
        <v>82.147933497281272</v>
      </c>
      <c r="AB71" s="10">
        <v>83.157284891075349</v>
      </c>
      <c r="AC71" s="10">
        <v>82.832420533343495</v>
      </c>
      <c r="AD71" s="10">
        <v>82.342251774274231</v>
      </c>
      <c r="AE71" s="10">
        <v>83.322589292412758</v>
      </c>
      <c r="AF71" s="10">
        <v>82.759353236059695</v>
      </c>
      <c r="AG71" s="10">
        <v>82.264575902212272</v>
      </c>
      <c r="AH71" s="10">
        <v>83.254130569907119</v>
      </c>
    </row>
    <row r="72" spans="1:34">
      <c r="A72" s="9" t="s">
        <v>50</v>
      </c>
      <c r="B72" s="10">
        <v>78.093274207571199</v>
      </c>
      <c r="C72" s="10">
        <v>77.609306025565104</v>
      </c>
      <c r="D72" s="10">
        <v>78.577242389577293</v>
      </c>
      <c r="E72" s="10">
        <v>78.226880686634516</v>
      </c>
      <c r="F72" s="10">
        <v>77.755597331309374</v>
      </c>
      <c r="G72" s="10">
        <v>78.698164041959657</v>
      </c>
      <c r="H72" s="10">
        <v>78.232721128087363</v>
      </c>
      <c r="I72" s="10">
        <v>77.749982874771135</v>
      </c>
      <c r="J72" s="10">
        <v>78.715459381403591</v>
      </c>
      <c r="K72" s="10">
        <v>78.512054788138471</v>
      </c>
      <c r="L72" s="10">
        <v>78.040439067866089</v>
      </c>
      <c r="M72" s="10">
        <v>78.983670508410853</v>
      </c>
      <c r="N72" s="10">
        <v>78.916586036652575</v>
      </c>
      <c r="O72" s="10">
        <v>78.440804230304536</v>
      </c>
      <c r="P72" s="10">
        <v>79.392367843000613</v>
      </c>
      <c r="Q72" s="10">
        <v>78.932732329565368</v>
      </c>
      <c r="R72" s="10">
        <v>78.457594990918935</v>
      </c>
      <c r="S72" s="10">
        <v>79.407869668211802</v>
      </c>
      <c r="T72" s="10">
        <v>79.406637643420069</v>
      </c>
      <c r="U72" s="10">
        <v>78.945185834566871</v>
      </c>
      <c r="V72" s="10">
        <v>79.868089452273267</v>
      </c>
      <c r="W72" s="10">
        <v>79.747267817209192</v>
      </c>
      <c r="X72" s="10">
        <v>79.297449713073107</v>
      </c>
      <c r="Y72" s="10">
        <v>80.197085921345277</v>
      </c>
      <c r="Z72" s="10">
        <v>80.369040674275439</v>
      </c>
      <c r="AA72" s="10">
        <v>79.916392597432122</v>
      </c>
      <c r="AB72" s="10">
        <v>80.821688751118756</v>
      </c>
      <c r="AC72" s="10">
        <v>80.416563241435213</v>
      </c>
      <c r="AD72" s="10">
        <v>79.960343907040425</v>
      </c>
      <c r="AE72" s="10">
        <v>80.872782575830001</v>
      </c>
      <c r="AF72" s="10">
        <v>80.595652038690488</v>
      </c>
      <c r="AG72" s="10">
        <v>80.144902083513358</v>
      </c>
      <c r="AH72" s="10">
        <v>81.046401993867619</v>
      </c>
    </row>
    <row r="73" spans="1:34">
      <c r="A73" s="9" t="s">
        <v>66</v>
      </c>
      <c r="B73" s="10">
        <v>79.796622785127738</v>
      </c>
      <c r="C73" s="10">
        <v>79.197556314047304</v>
      </c>
      <c r="D73" s="10">
        <v>80.395689256208172</v>
      </c>
      <c r="E73" s="10">
        <v>79.878297520371518</v>
      </c>
      <c r="F73" s="10">
        <v>79.28943328560274</v>
      </c>
      <c r="G73" s="10">
        <v>80.467161755140296</v>
      </c>
      <c r="H73" s="10">
        <v>80.054800249653979</v>
      </c>
      <c r="I73" s="10">
        <v>79.459293689211776</v>
      </c>
      <c r="J73" s="10">
        <v>80.650306810096183</v>
      </c>
      <c r="K73" s="10">
        <v>80.632613962455423</v>
      </c>
      <c r="L73" s="10">
        <v>80.06344319855279</v>
      </c>
      <c r="M73" s="10">
        <v>81.201784726358056</v>
      </c>
      <c r="N73" s="10">
        <v>80.934737950137944</v>
      </c>
      <c r="O73" s="10">
        <v>80.362969795439199</v>
      </c>
      <c r="P73" s="10">
        <v>81.506506104836689</v>
      </c>
      <c r="Q73" s="10">
        <v>81.036875345576178</v>
      </c>
      <c r="R73" s="10">
        <v>80.452527239128358</v>
      </c>
      <c r="S73" s="10">
        <v>81.621223452023997</v>
      </c>
      <c r="T73" s="10">
        <v>81.460226091772014</v>
      </c>
      <c r="U73" s="10">
        <v>80.882487564619993</v>
      </c>
      <c r="V73" s="10">
        <v>82.037964618924036</v>
      </c>
      <c r="W73" s="10">
        <v>81.619099287553269</v>
      </c>
      <c r="X73" s="10">
        <v>81.036681240444992</v>
      </c>
      <c r="Y73" s="10">
        <v>82.201517334661546</v>
      </c>
      <c r="Z73" s="10">
        <v>82.095897142720986</v>
      </c>
      <c r="AA73" s="10">
        <v>81.517436051509577</v>
      </c>
      <c r="AB73" s="10">
        <v>82.674358233932395</v>
      </c>
      <c r="AC73" s="10">
        <v>81.954992528853396</v>
      </c>
      <c r="AD73" s="10">
        <v>81.380255560267571</v>
      </c>
      <c r="AE73" s="10">
        <v>82.52972949743922</v>
      </c>
      <c r="AF73" s="10">
        <v>82.400209706754353</v>
      </c>
      <c r="AG73" s="10">
        <v>81.844696066251927</v>
      </c>
      <c r="AH73" s="10">
        <v>82.955723347256779</v>
      </c>
    </row>
    <row r="74" spans="1:34">
      <c r="A74" s="9" t="s">
        <v>51</v>
      </c>
      <c r="B74" s="10">
        <v>80.595827888736878</v>
      </c>
      <c r="C74" s="10">
        <v>79.264068791679477</v>
      </c>
      <c r="D74" s="10">
        <v>81.927586985794278</v>
      </c>
      <c r="E74" s="10">
        <v>80.186168754164029</v>
      </c>
      <c r="F74" s="10">
        <v>78.72090390677522</v>
      </c>
      <c r="G74" s="10">
        <v>81.651433601552839</v>
      </c>
      <c r="H74" s="10">
        <v>80.935611400527279</v>
      </c>
      <c r="I74" s="10">
        <v>79.366518521436262</v>
      </c>
      <c r="J74" s="10">
        <v>82.504704279618295</v>
      </c>
      <c r="K74" s="10">
        <v>81.486994054834028</v>
      </c>
      <c r="L74" s="10">
        <v>79.917467071392977</v>
      </c>
      <c r="M74" s="10">
        <v>83.056521038275079</v>
      </c>
      <c r="N74" s="10">
        <v>82.63948986497347</v>
      </c>
      <c r="O74" s="10">
        <v>81.228706971756026</v>
      </c>
      <c r="P74" s="10">
        <v>84.050272758190914</v>
      </c>
      <c r="Q74" s="10">
        <v>81.494952419058436</v>
      </c>
      <c r="R74" s="10">
        <v>79.868607947253693</v>
      </c>
      <c r="S74" s="10">
        <v>83.121296890863178</v>
      </c>
      <c r="T74" s="10">
        <v>81.8612481989272</v>
      </c>
      <c r="U74" s="10">
        <v>80.266588662463093</v>
      </c>
      <c r="V74" s="10">
        <v>83.455907735391307</v>
      </c>
      <c r="W74" s="10">
        <v>80.705887794512904</v>
      </c>
      <c r="X74" s="10">
        <v>79.070841301431457</v>
      </c>
      <c r="Y74" s="10">
        <v>82.340934287594351</v>
      </c>
      <c r="Z74" s="10">
        <v>81.024595477896796</v>
      </c>
      <c r="AA74" s="10">
        <v>79.758980714416211</v>
      </c>
      <c r="AB74" s="10">
        <v>82.29021024137738</v>
      </c>
      <c r="AC74" s="10">
        <v>81.31694965472893</v>
      </c>
      <c r="AD74" s="10">
        <v>80.065864891789914</v>
      </c>
      <c r="AE74" s="10">
        <v>82.568034417667945</v>
      </c>
      <c r="AF74" s="10">
        <v>82.475250593599242</v>
      </c>
      <c r="AG74" s="10">
        <v>81.319163772963648</v>
      </c>
      <c r="AH74" s="10">
        <v>83.631337414234835</v>
      </c>
    </row>
    <row r="75" spans="1:34">
      <c r="A75" s="9" t="s">
        <v>52</v>
      </c>
      <c r="B75" s="10">
        <v>79.208828826900188</v>
      </c>
      <c r="C75" s="10">
        <v>78.599137469452572</v>
      </c>
      <c r="D75" s="10">
        <v>79.818520184347804</v>
      </c>
      <c r="E75" s="10">
        <v>79.600583068413215</v>
      </c>
      <c r="F75" s="10">
        <v>79.011588812755193</v>
      </c>
      <c r="G75" s="10">
        <v>80.189577324071237</v>
      </c>
      <c r="H75" s="10">
        <v>79.997088403979077</v>
      </c>
      <c r="I75" s="10">
        <v>79.411086533748133</v>
      </c>
      <c r="J75" s="10">
        <v>80.583090274210022</v>
      </c>
      <c r="K75" s="10">
        <v>80.469161762914865</v>
      </c>
      <c r="L75" s="10">
        <v>79.910170651061932</v>
      </c>
      <c r="M75" s="10">
        <v>81.028152874767798</v>
      </c>
      <c r="N75" s="10">
        <v>80.616320952459418</v>
      </c>
      <c r="O75" s="10">
        <v>80.038820716978094</v>
      </c>
      <c r="P75" s="10">
        <v>81.193821187940742</v>
      </c>
      <c r="Q75" s="10">
        <v>80.928048541405104</v>
      </c>
      <c r="R75" s="10">
        <v>80.35926216408329</v>
      </c>
      <c r="S75" s="10">
        <v>81.496834918726918</v>
      </c>
      <c r="T75" s="10">
        <v>80.909163683523758</v>
      </c>
      <c r="U75" s="10">
        <v>80.331671169892346</v>
      </c>
      <c r="V75" s="10">
        <v>81.48665619715517</v>
      </c>
      <c r="W75" s="10">
        <v>81.141704020434403</v>
      </c>
      <c r="X75" s="10">
        <v>80.579099842832221</v>
      </c>
      <c r="Y75" s="10">
        <v>81.704308198036586</v>
      </c>
      <c r="Z75" s="10">
        <v>80.971430301680044</v>
      </c>
      <c r="AA75" s="10">
        <v>80.399416885488023</v>
      </c>
      <c r="AB75" s="10">
        <v>81.543443717872066</v>
      </c>
      <c r="AC75" s="10">
        <v>81.181697079121022</v>
      </c>
      <c r="AD75" s="10">
        <v>80.614314313406595</v>
      </c>
      <c r="AE75" s="10">
        <v>81.74907984483545</v>
      </c>
      <c r="AF75" s="10">
        <v>80.922640013313128</v>
      </c>
      <c r="AG75" s="10">
        <v>80.342081516847742</v>
      </c>
      <c r="AH75" s="10">
        <v>81.503198509778514</v>
      </c>
    </row>
    <row r="76" spans="1:34">
      <c r="A76" s="9" t="s">
        <v>53</v>
      </c>
      <c r="B76" s="10">
        <v>78.522606797817858</v>
      </c>
      <c r="C76" s="10">
        <v>78.168551203982261</v>
      </c>
      <c r="D76" s="10">
        <v>78.876662391653454</v>
      </c>
      <c r="E76" s="10">
        <v>78.648646356449945</v>
      </c>
      <c r="F76" s="10">
        <v>78.295285637530682</v>
      </c>
      <c r="G76" s="10">
        <v>79.002007075369207</v>
      </c>
      <c r="H76" s="10">
        <v>79.081214426759516</v>
      </c>
      <c r="I76" s="10">
        <v>78.740698941251623</v>
      </c>
      <c r="J76" s="10">
        <v>79.421729912267409</v>
      </c>
      <c r="K76" s="10">
        <v>79.287964018329077</v>
      </c>
      <c r="L76" s="10">
        <v>78.947789768555282</v>
      </c>
      <c r="M76" s="10">
        <v>79.628138268102873</v>
      </c>
      <c r="N76" s="10">
        <v>79.453813302065086</v>
      </c>
      <c r="O76" s="10">
        <v>79.107633279970628</v>
      </c>
      <c r="P76" s="10">
        <v>79.799993324159544</v>
      </c>
      <c r="Q76" s="10">
        <v>79.522905756527237</v>
      </c>
      <c r="R76" s="10">
        <v>79.172692783437356</v>
      </c>
      <c r="S76" s="10">
        <v>79.873118729617119</v>
      </c>
      <c r="T76" s="10">
        <v>79.893923315094725</v>
      </c>
      <c r="U76" s="10">
        <v>79.55340407401826</v>
      </c>
      <c r="V76" s="10">
        <v>80.234442556171189</v>
      </c>
      <c r="W76" s="10">
        <v>80.21659419604012</v>
      </c>
      <c r="X76" s="10">
        <v>79.883480395936331</v>
      </c>
      <c r="Y76" s="10">
        <v>80.549707996143908</v>
      </c>
      <c r="Z76" s="10">
        <v>80.461354990493888</v>
      </c>
      <c r="AA76" s="10">
        <v>80.126311144172234</v>
      </c>
      <c r="AB76" s="10">
        <v>80.796398836815541</v>
      </c>
      <c r="AC76" s="10">
        <v>80.514467466372182</v>
      </c>
      <c r="AD76" s="10">
        <v>80.18516865031016</v>
      </c>
      <c r="AE76" s="10">
        <v>80.843766282434203</v>
      </c>
      <c r="AF76" s="10">
        <v>80.664071323337552</v>
      </c>
      <c r="AG76" s="10">
        <v>80.33607124337918</v>
      </c>
      <c r="AH76" s="10">
        <v>80.992071403295924</v>
      </c>
    </row>
    <row r="77" spans="1:34">
      <c r="A77" s="9" t="s">
        <v>54</v>
      </c>
      <c r="B77" s="10">
        <v>79.292685600041295</v>
      </c>
      <c r="C77" s="10">
        <v>78.621518563901532</v>
      </c>
      <c r="D77" s="10">
        <v>79.963852636181059</v>
      </c>
      <c r="E77" s="10">
        <v>79.830188567641187</v>
      </c>
      <c r="F77" s="10">
        <v>79.169511453327701</v>
      </c>
      <c r="G77" s="10">
        <v>80.490865681954674</v>
      </c>
      <c r="H77" s="10">
        <v>80.135629403673562</v>
      </c>
      <c r="I77" s="10">
        <v>79.483212924150877</v>
      </c>
      <c r="J77" s="10">
        <v>80.788045883196247</v>
      </c>
      <c r="K77" s="10">
        <v>80.620880977705326</v>
      </c>
      <c r="L77" s="10">
        <v>79.957361965880793</v>
      </c>
      <c r="M77" s="10">
        <v>81.284399989529859</v>
      </c>
      <c r="N77" s="10">
        <v>80.913331055445454</v>
      </c>
      <c r="O77" s="10">
        <v>80.27427532539707</v>
      </c>
      <c r="P77" s="10">
        <v>81.552386785493837</v>
      </c>
      <c r="Q77" s="10">
        <v>81.203463437630873</v>
      </c>
      <c r="R77" s="10">
        <v>80.553179046461736</v>
      </c>
      <c r="S77" s="10">
        <v>81.85374782880001</v>
      </c>
      <c r="T77" s="10">
        <v>81.707229318123879</v>
      </c>
      <c r="U77" s="10">
        <v>81.077937419175555</v>
      </c>
      <c r="V77" s="10">
        <v>82.336521217072203</v>
      </c>
      <c r="W77" s="10">
        <v>81.757030978405751</v>
      </c>
      <c r="X77" s="10">
        <v>81.101560167282983</v>
      </c>
      <c r="Y77" s="10">
        <v>82.41250178952852</v>
      </c>
      <c r="Z77" s="10">
        <v>82.143133156795784</v>
      </c>
      <c r="AA77" s="10">
        <v>81.514666934352135</v>
      </c>
      <c r="AB77" s="10">
        <v>82.771599379239433</v>
      </c>
      <c r="AC77" s="10">
        <v>81.909861842639401</v>
      </c>
      <c r="AD77" s="10">
        <v>81.25680472710593</v>
      </c>
      <c r="AE77" s="10">
        <v>82.562918958172872</v>
      </c>
      <c r="AF77" s="10">
        <v>82.188626791296784</v>
      </c>
      <c r="AG77" s="10">
        <v>81.546131639066843</v>
      </c>
      <c r="AH77" s="10">
        <v>82.831121943526725</v>
      </c>
    </row>
    <row r="78" spans="1:34">
      <c r="A78" s="9" t="s">
        <v>67</v>
      </c>
      <c r="B78" s="10">
        <v>77.44164245779325</v>
      </c>
      <c r="C78" s="10">
        <v>76.772612997104474</v>
      </c>
      <c r="D78" s="10">
        <v>78.110671918482026</v>
      </c>
      <c r="E78" s="10">
        <v>77.60981138783626</v>
      </c>
      <c r="F78" s="10">
        <v>76.914661601785397</v>
      </c>
      <c r="G78" s="10">
        <v>78.304961173887122</v>
      </c>
      <c r="H78" s="10">
        <v>77.522817783103932</v>
      </c>
      <c r="I78" s="10">
        <v>76.834972101531235</v>
      </c>
      <c r="J78" s="10">
        <v>78.210663464676628</v>
      </c>
      <c r="K78" s="10">
        <v>77.680724508566925</v>
      </c>
      <c r="L78" s="10">
        <v>76.96386117071799</v>
      </c>
      <c r="M78" s="10">
        <v>78.39758784641586</v>
      </c>
      <c r="N78" s="10">
        <v>77.927562677996448</v>
      </c>
      <c r="O78" s="10">
        <v>77.234582478968235</v>
      </c>
      <c r="P78" s="10">
        <v>78.620542877024661</v>
      </c>
      <c r="Q78" s="10">
        <v>78.074232368034743</v>
      </c>
      <c r="R78" s="10">
        <v>77.381668924945899</v>
      </c>
      <c r="S78" s="10">
        <v>78.766795811123586</v>
      </c>
      <c r="T78" s="10">
        <v>78.412799776528615</v>
      </c>
      <c r="U78" s="10">
        <v>77.741275046026701</v>
      </c>
      <c r="V78" s="10">
        <v>79.08432450703053</v>
      </c>
      <c r="W78" s="10">
        <v>78.251631678686493</v>
      </c>
      <c r="X78" s="10">
        <v>77.564949220326099</v>
      </c>
      <c r="Y78" s="10">
        <v>78.938314137046888</v>
      </c>
      <c r="Z78" s="10">
        <v>78.919323636737815</v>
      </c>
      <c r="AA78" s="10">
        <v>78.245202272320839</v>
      </c>
      <c r="AB78" s="10">
        <v>79.593445001154791</v>
      </c>
      <c r="AC78" s="10">
        <v>78.73795452329523</v>
      </c>
      <c r="AD78" s="10">
        <v>78.079883215683267</v>
      </c>
      <c r="AE78" s="10">
        <v>79.396025830907192</v>
      </c>
      <c r="AF78" s="10">
        <v>79.104283365864376</v>
      </c>
      <c r="AG78" s="10">
        <v>78.459644706417151</v>
      </c>
      <c r="AH78" s="10">
        <v>79.7489220253116</v>
      </c>
    </row>
    <row r="79" spans="1:34">
      <c r="A79" s="9" t="s">
        <v>68</v>
      </c>
      <c r="B79" s="10">
        <v>77.670964924098328</v>
      </c>
      <c r="C79" s="10">
        <v>77.182653060706301</v>
      </c>
      <c r="D79" s="10">
        <v>78.159276787490356</v>
      </c>
      <c r="E79" s="10">
        <v>77.97738708746958</v>
      </c>
      <c r="F79" s="10">
        <v>77.499330400839654</v>
      </c>
      <c r="G79" s="10">
        <v>78.455443774099507</v>
      </c>
      <c r="H79" s="10">
        <v>78.371809350013635</v>
      </c>
      <c r="I79" s="10">
        <v>77.897073028236463</v>
      </c>
      <c r="J79" s="10">
        <v>78.846545671790807</v>
      </c>
      <c r="K79" s="10">
        <v>78.943736967744684</v>
      </c>
      <c r="L79" s="10">
        <v>78.474347873737159</v>
      </c>
      <c r="M79" s="10">
        <v>79.413126061752209</v>
      </c>
      <c r="N79" s="10">
        <v>78.90260067961357</v>
      </c>
      <c r="O79" s="10">
        <v>78.425985499448871</v>
      </c>
      <c r="P79" s="10">
        <v>79.37921585977827</v>
      </c>
      <c r="Q79" s="10">
        <v>79.207041979618168</v>
      </c>
      <c r="R79" s="10">
        <v>78.726334443760976</v>
      </c>
      <c r="S79" s="10">
        <v>79.68774951547536</v>
      </c>
      <c r="T79" s="10">
        <v>79.618699366012052</v>
      </c>
      <c r="U79" s="10">
        <v>79.142176394173276</v>
      </c>
      <c r="V79" s="10">
        <v>80.095222337850828</v>
      </c>
      <c r="W79" s="10">
        <v>79.856208462041721</v>
      </c>
      <c r="X79" s="10">
        <v>79.382640988770191</v>
      </c>
      <c r="Y79" s="10">
        <v>80.329775935313251</v>
      </c>
      <c r="Z79" s="10">
        <v>80.076083220230529</v>
      </c>
      <c r="AA79" s="10">
        <v>79.604906245424885</v>
      </c>
      <c r="AB79" s="10">
        <v>80.547260195036174</v>
      </c>
      <c r="AC79" s="10">
        <v>80.065394753801428</v>
      </c>
      <c r="AD79" s="10">
        <v>79.593948739810457</v>
      </c>
      <c r="AE79" s="10">
        <v>80.536840767792398</v>
      </c>
      <c r="AF79" s="10">
        <v>80.226997059716766</v>
      </c>
      <c r="AG79" s="10">
        <v>79.750567285300335</v>
      </c>
      <c r="AH79" s="10">
        <v>80.703426834133197</v>
      </c>
    </row>
    <row r="80" spans="1:34">
      <c r="A80" s="12" t="s">
        <v>55</v>
      </c>
      <c r="B80" s="6">
        <v>79.622301639422091</v>
      </c>
      <c r="C80" s="6">
        <v>78.154192662592266</v>
      </c>
      <c r="D80" s="6">
        <v>81.090410616251916</v>
      </c>
      <c r="E80" s="6">
        <v>79.947028100360384</v>
      </c>
      <c r="F80" s="6">
        <v>78.570601533337552</v>
      </c>
      <c r="G80" s="6">
        <v>81.323454667383217</v>
      </c>
      <c r="H80" s="6">
        <v>79.626464499747541</v>
      </c>
      <c r="I80" s="6">
        <v>78.209491165512134</v>
      </c>
      <c r="J80" s="6">
        <v>81.043437833982949</v>
      </c>
      <c r="K80" s="6">
        <v>80.036530394677769</v>
      </c>
      <c r="L80" s="6">
        <v>78.65162720815367</v>
      </c>
      <c r="M80" s="6">
        <v>81.421433581201867</v>
      </c>
      <c r="N80" s="6">
        <v>80.330353563663081</v>
      </c>
      <c r="O80" s="6">
        <v>79.04131448417894</v>
      </c>
      <c r="P80" s="6">
        <v>81.619392643147222</v>
      </c>
      <c r="Q80" s="6">
        <v>81.568798236053013</v>
      </c>
      <c r="R80" s="6">
        <v>80.418215401386504</v>
      </c>
      <c r="S80" s="6">
        <v>82.719381070719521</v>
      </c>
      <c r="T80" s="6">
        <v>82.282393030098234</v>
      </c>
      <c r="U80" s="6">
        <v>81.17105994406009</v>
      </c>
      <c r="V80" s="6">
        <v>83.393726116136378</v>
      </c>
      <c r="W80" s="6">
        <v>82.389215436018915</v>
      </c>
      <c r="X80" s="6">
        <v>81.244307202006937</v>
      </c>
      <c r="Y80" s="6">
        <v>83.534123670030894</v>
      </c>
      <c r="Z80" s="6">
        <v>80.788061906743977</v>
      </c>
      <c r="AA80" s="6">
        <v>79.301094655031008</v>
      </c>
      <c r="AB80" s="6">
        <v>82.275029158456945</v>
      </c>
      <c r="AC80" s="6">
        <v>80.230527125167939</v>
      </c>
      <c r="AD80" s="6">
        <v>78.63616658171307</v>
      </c>
      <c r="AE80" s="6">
        <v>81.824887668622807</v>
      </c>
      <c r="AF80" s="6">
        <v>80.415601386151664</v>
      </c>
      <c r="AG80" s="6">
        <v>78.911173266326628</v>
      </c>
      <c r="AH80" s="6">
        <v>81.9200295059767</v>
      </c>
    </row>
    <row r="82" spans="1:12">
      <c r="A82" s="22" t="s">
        <v>32</v>
      </c>
    </row>
    <row r="83" spans="1:12" s="18" customFormat="1" ht="10.199999999999999">
      <c r="A83" s="25" t="s">
        <v>69</v>
      </c>
      <c r="B83" s="25"/>
      <c r="C83" s="25"/>
      <c r="D83" s="25"/>
      <c r="E83" s="25"/>
      <c r="F83" s="25"/>
      <c r="G83" s="25"/>
      <c r="H83" s="25"/>
      <c r="I83" s="17"/>
      <c r="J83" s="17"/>
      <c r="K83" s="17"/>
      <c r="L83" s="17"/>
    </row>
    <row r="84" spans="1:12" s="18" customFormat="1" ht="10.199999999999999">
      <c r="A84" s="24" t="s">
        <v>21</v>
      </c>
      <c r="B84" s="24"/>
      <c r="C84" s="24"/>
      <c r="D84" s="24"/>
      <c r="E84" s="24"/>
      <c r="F84" s="19"/>
      <c r="G84" s="19"/>
      <c r="H84" s="19"/>
      <c r="I84" s="19"/>
      <c r="J84" s="19"/>
      <c r="K84" s="19"/>
      <c r="L84" s="19"/>
    </row>
    <row r="85" spans="1:12" s="18" customFormat="1" ht="10.199999999999999">
      <c r="A85" s="20"/>
      <c r="B85" s="20"/>
      <c r="C85" s="20"/>
      <c r="D85" s="20"/>
      <c r="E85" s="20"/>
      <c r="F85" s="21"/>
      <c r="G85" s="21"/>
      <c r="H85" s="21"/>
      <c r="I85" s="21"/>
      <c r="J85" s="21"/>
      <c r="K85" s="21"/>
      <c r="L85" s="21"/>
    </row>
    <row r="86" spans="1:12">
      <c r="A86" s="23" t="s">
        <v>31</v>
      </c>
    </row>
  </sheetData>
  <mergeCells count="50">
    <mergeCell ref="A1:E1"/>
    <mergeCell ref="F1:G1"/>
    <mergeCell ref="A3:A5"/>
    <mergeCell ref="A43:A45"/>
    <mergeCell ref="AF4:AH4"/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B4:D4"/>
    <mergeCell ref="E4:G4"/>
    <mergeCell ref="H4:J4"/>
    <mergeCell ref="K4:M4"/>
    <mergeCell ref="AF43:AH43"/>
    <mergeCell ref="B43:D43"/>
    <mergeCell ref="E43:G43"/>
    <mergeCell ref="H43:J43"/>
    <mergeCell ref="K43:M43"/>
    <mergeCell ref="N43:P43"/>
    <mergeCell ref="Q43:S43"/>
    <mergeCell ref="AC43:AE43"/>
    <mergeCell ref="N4:P4"/>
    <mergeCell ref="Q4:S4"/>
    <mergeCell ref="T43:V43"/>
    <mergeCell ref="W43:Y43"/>
    <mergeCell ref="Z43:AB43"/>
    <mergeCell ref="T4:V4"/>
    <mergeCell ref="W4:Y4"/>
    <mergeCell ref="Z4:AB4"/>
    <mergeCell ref="AC4:AE4"/>
    <mergeCell ref="A84:E84"/>
    <mergeCell ref="AF44:AH44"/>
    <mergeCell ref="Q44:S44"/>
    <mergeCell ref="B44:D44"/>
    <mergeCell ref="E44:G44"/>
    <mergeCell ref="H44:J44"/>
    <mergeCell ref="K44:M44"/>
    <mergeCell ref="N44:P44"/>
    <mergeCell ref="T44:V44"/>
    <mergeCell ref="W44:Y44"/>
    <mergeCell ref="Z44:AB44"/>
    <mergeCell ref="AC44:AE44"/>
    <mergeCell ref="A83:H83"/>
  </mergeCells>
  <hyperlinks>
    <hyperlink ref="A84:E84" r:id="rId1" display="National Statistics Online - National Life tables"/>
  </hyperlinks>
  <pageMargins left="0.75" right="0.75" top="1" bottom="1" header="0.5" footer="0.5"/>
  <pageSetup paperSize="9" scale="44" orientation="landscape" r:id="rId2"/>
  <headerFooter alignWithMargins="0"/>
  <rowBreaks count="1" manualBreakCount="1">
    <brk id="41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ColWidth="9.109375" defaultRowHeight="13.2"/>
  <cols>
    <col min="1" max="16384" width="9.109375" style="14"/>
  </cols>
  <sheetData>
    <row r="1" spans="1:8">
      <c r="A1" s="13"/>
      <c r="B1" s="13">
        <v>1</v>
      </c>
      <c r="C1" s="13" t="str">
        <f ca="1">OFFSET('Fig 1c data'!A5,B1,0)</f>
        <v>SCOTLAND</v>
      </c>
      <c r="D1" s="13"/>
    </row>
    <row r="2" spans="1:8">
      <c r="A2" s="13"/>
      <c r="B2" s="13"/>
      <c r="C2" s="13"/>
      <c r="D2" s="13"/>
    </row>
    <row r="3" spans="1:8" ht="26.4">
      <c r="A3" s="13"/>
      <c r="B3" s="13"/>
      <c r="C3" s="15" t="s">
        <v>7</v>
      </c>
      <c r="D3" s="15" t="s">
        <v>26</v>
      </c>
      <c r="E3" s="15" t="s">
        <v>27</v>
      </c>
      <c r="F3" s="15" t="s">
        <v>9</v>
      </c>
      <c r="G3" s="15" t="s">
        <v>29</v>
      </c>
      <c r="H3" s="15" t="s">
        <v>30</v>
      </c>
    </row>
    <row r="4" spans="1:8">
      <c r="A4" s="13">
        <v>1</v>
      </c>
      <c r="B4" s="13" t="s">
        <v>10</v>
      </c>
      <c r="C4" s="16">
        <f ca="1">VLOOKUP(C$1,'Fig 1c data'!$A$6:$AH$40,1+$A4,FALSE)</f>
        <v>73.502762392900991</v>
      </c>
      <c r="D4" s="16">
        <f ca="1">VLOOKUP(C$1,'Fig 1c data'!$A$6:$AH$40,2+$A4,FALSE)</f>
        <v>73.402782638374802</v>
      </c>
      <c r="E4" s="16">
        <f ca="1">VLOOKUP(C$1,'Fig 1c data'!$A$6:$AH$40,3+$A4,FALSE)</f>
        <v>73.602742147427179</v>
      </c>
      <c r="F4" s="16">
        <f ca="1">VLOOKUP(C$1,'Fig 1c data'!$A$46:$AH$80,1+$A4,FALSE)</f>
        <v>78.841498415839794</v>
      </c>
      <c r="G4" s="16">
        <f ca="1">VLOOKUP(C$1,'Fig 1c data'!$A$46:$AH$80,2+$A4,FALSE)</f>
        <v>78.751044640932633</v>
      </c>
      <c r="H4" s="16">
        <f ca="1">VLOOKUP(C$1,'Fig 1c data'!$A$46:$AH$80,3+$A4,FALSE)</f>
        <v>78.931952190746955</v>
      </c>
    </row>
    <row r="5" spans="1:8">
      <c r="A5" s="13">
        <v>2</v>
      </c>
      <c r="B5" s="13" t="s">
        <v>11</v>
      </c>
      <c r="C5" s="16">
        <f ca="1">VLOOKUP(C$1,'Fig 1c data'!$A$6:$AH$40,3+$A5,FALSE)</f>
        <v>73.774566834358765</v>
      </c>
      <c r="D5" s="16">
        <f ca="1">VLOOKUP(C$1,'Fig 1c data'!$A$6:$AH$40,4+$A5,FALSE)</f>
        <v>73.674993469108117</v>
      </c>
      <c r="E5" s="16">
        <f ca="1">VLOOKUP(C$1,'Fig 1c data'!$A$6:$AH$40,5+$A5,FALSE)</f>
        <v>73.874140199609414</v>
      </c>
      <c r="F5" s="16">
        <f ca="1">VLOOKUP(C$1,'Fig 1c data'!$A$46:$AH$80,3+$A5,FALSE)</f>
        <v>78.987733198825183</v>
      </c>
      <c r="G5" s="16">
        <f ca="1">VLOOKUP(C$1,'Fig 1c data'!$A$46:$AH$80,4+$A5,FALSE)</f>
        <v>78.898342367967402</v>
      </c>
      <c r="H5" s="16">
        <f ca="1">VLOOKUP(C$1,'Fig 1c data'!$A$46:$AH$80,5+$A5,FALSE)</f>
        <v>79.077124029682963</v>
      </c>
    </row>
    <row r="6" spans="1:8">
      <c r="A6" s="13">
        <v>3</v>
      </c>
      <c r="B6" s="13" t="s">
        <v>12</v>
      </c>
      <c r="C6" s="16">
        <f ca="1">VLOOKUP(C$1,'Fig 1c data'!$A$6:$AH$40,5+$A6,FALSE)</f>
        <v>74.225875336510299</v>
      </c>
      <c r="D6" s="16">
        <f ca="1">VLOOKUP(C$1,'Fig 1c data'!$A$6:$AH$40,6+$A6,FALSE)</f>
        <v>74.127258480843921</v>
      </c>
      <c r="E6" s="16">
        <f ca="1">VLOOKUP(C$1,'Fig 1c data'!$A$6:$AH$40,7+$A6,FALSE)</f>
        <v>74.324492192176677</v>
      </c>
      <c r="F6" s="16">
        <f ca="1">VLOOKUP(C$1,'Fig 1c data'!$A$46:$AH$80,5+$A6,FALSE)</f>
        <v>79.18909812570439</v>
      </c>
      <c r="G6" s="16">
        <f ca="1">VLOOKUP(C$1,'Fig 1c data'!$A$46:$AH$80,6+$A6,FALSE)</f>
        <v>79.099743803381827</v>
      </c>
      <c r="H6" s="16">
        <f ca="1">VLOOKUP(C$1,'Fig 1c data'!$A$46:$AH$80,7+$A6,FALSE)</f>
        <v>79.278452448026954</v>
      </c>
    </row>
    <row r="7" spans="1:8">
      <c r="A7" s="13">
        <v>4</v>
      </c>
      <c r="B7" s="13" t="s">
        <v>13</v>
      </c>
      <c r="C7" s="16">
        <f ca="1">VLOOKUP(C$1,'Fig 1c data'!$A$6:$AH$40,7+$A7,FALSE)</f>
        <v>74.627417387877728</v>
      </c>
      <c r="D7" s="16">
        <f ca="1">VLOOKUP(C$1,'Fig 1c data'!$A$6:$AH$40,8+$A7,FALSE)</f>
        <v>74.528341093786992</v>
      </c>
      <c r="E7" s="16">
        <f ca="1">VLOOKUP(C$1,'Fig 1c data'!$A$6:$AH$40,9+$A7,FALSE)</f>
        <v>74.726493681968464</v>
      </c>
      <c r="F7" s="16">
        <f ca="1">VLOOKUP(C$1,'Fig 1c data'!$A$46:$AH$80,7+$A7,FALSE)</f>
        <v>79.535780995547555</v>
      </c>
      <c r="G7" s="16">
        <f ca="1">VLOOKUP(C$1,'Fig 1c data'!$A$46:$AH$80,8+$A7,FALSE)</f>
        <v>79.446818405291154</v>
      </c>
      <c r="H7" s="16">
        <f ca="1">VLOOKUP(C$1,'Fig 1c data'!$A$46:$AH$80,9+$A7,FALSE)</f>
        <v>79.624743585803955</v>
      </c>
    </row>
    <row r="8" spans="1:8">
      <c r="A8" s="13">
        <v>5</v>
      </c>
      <c r="B8" s="13" t="s">
        <v>14</v>
      </c>
      <c r="C8" s="16">
        <f ca="1">VLOOKUP(C$1,'Fig 1c data'!$A$6:$AH$40,9+$A8,FALSE)</f>
        <v>74.852463955503509</v>
      </c>
      <c r="D8" s="16">
        <f ca="1">VLOOKUP(C$1,'Fig 1c data'!$A$6:$AH$40,10+$A8,FALSE)</f>
        <v>74.75341251100231</v>
      </c>
      <c r="E8" s="16">
        <f ca="1">VLOOKUP(C$1,'Fig 1c data'!$A$6:$AH$40,11+$A8,FALSE)</f>
        <v>74.951515400004709</v>
      </c>
      <c r="F8" s="16">
        <f ca="1">VLOOKUP(C$1,'Fig 1c data'!$A$46:$AH$80,9+$A8,FALSE)</f>
        <v>79.716714091877094</v>
      </c>
      <c r="G8" s="16">
        <f ca="1">VLOOKUP(C$1,'Fig 1c data'!$A$46:$AH$80,10+$A8,FALSE)</f>
        <v>79.6277453704907</v>
      </c>
      <c r="H8" s="16">
        <f ca="1">VLOOKUP(C$1,'Fig 1c data'!$A$46:$AH$80,11+$A8,FALSE)</f>
        <v>79.805682813263488</v>
      </c>
    </row>
    <row r="9" spans="1:8">
      <c r="A9" s="13">
        <v>6</v>
      </c>
      <c r="B9" s="13" t="s">
        <v>15</v>
      </c>
      <c r="C9" s="16">
        <f ca="1">VLOOKUP(C$1,'Fig 1c data'!$A$6:$AH$40,11+$A9,FALSE)</f>
        <v>75.066913674900135</v>
      </c>
      <c r="D9" s="16">
        <f ca="1">VLOOKUP(C$1,'Fig 1c data'!$A$6:$AH$40,12+$A9,FALSE)</f>
        <v>74.967952166398391</v>
      </c>
      <c r="E9" s="16">
        <f ca="1">VLOOKUP(C$1,'Fig 1c data'!$A$6:$AH$40,13+$A9,FALSE)</f>
        <v>75.16587518340188</v>
      </c>
      <c r="F9" s="16">
        <f ca="1">VLOOKUP(C$1,'Fig 1c data'!$A$46:$AH$80,11+$A9,FALSE)</f>
        <v>79.892936759285931</v>
      </c>
      <c r="G9" s="16">
        <f ca="1">VLOOKUP(C$1,'Fig 1c data'!$A$46:$AH$80,12+$A9,FALSE)</f>
        <v>79.804902555863592</v>
      </c>
      <c r="H9" s="16">
        <f ca="1">VLOOKUP(C$1,'Fig 1c data'!$A$46:$AH$80,13+$A9,FALSE)</f>
        <v>79.98097096270827</v>
      </c>
    </row>
    <row r="10" spans="1:8">
      <c r="A10" s="13">
        <v>7</v>
      </c>
      <c r="B10" s="13" t="s">
        <v>16</v>
      </c>
      <c r="C10" s="16">
        <f ca="1">VLOOKUP(C$1,'Fig 1c data'!$A$6:$AH$40,13+$A10,FALSE)</f>
        <v>75.434818882824942</v>
      </c>
      <c r="D10" s="16">
        <f ca="1">VLOOKUP(C$1,'Fig 1c data'!$A$6:$AH$40,14+$A10,FALSE)</f>
        <v>75.336698551260199</v>
      </c>
      <c r="E10" s="16">
        <f ca="1">VLOOKUP(C$1,'Fig 1c data'!$A$6:$AH$40,15+$A10,FALSE)</f>
        <v>75.532939214389685</v>
      </c>
      <c r="F10" s="16">
        <f ca="1">VLOOKUP(C$1,'Fig 1c data'!$A$46:$AH$80,13+$A10,FALSE)</f>
        <v>80.125312377844708</v>
      </c>
      <c r="G10" s="16">
        <f ca="1">VLOOKUP(C$1,'Fig 1c data'!$A$46:$AH$80,14+$A10,FALSE)</f>
        <v>80.037781696019323</v>
      </c>
      <c r="H10" s="16">
        <f ca="1">VLOOKUP(C$1,'Fig 1c data'!$A$46:$AH$80,15+$A10,FALSE)</f>
        <v>80.212843059670092</v>
      </c>
    </row>
    <row r="11" spans="1:8">
      <c r="A11" s="13">
        <v>8</v>
      </c>
      <c r="B11" s="13" t="s">
        <v>18</v>
      </c>
      <c r="C11" s="16">
        <f ca="1">VLOOKUP(C$1,'Fig 1c data'!$A$6:$AH$40,15+$A11,FALSE)</f>
        <v>75.900001256279594</v>
      </c>
      <c r="D11" s="16">
        <f ca="1">VLOOKUP(C$1,'Fig 1c data'!$A$6:$AH$40,16+$A11,FALSE)</f>
        <v>75.802920816216471</v>
      </c>
      <c r="E11" s="16">
        <f ca="1">VLOOKUP(C$1,'Fig 1c data'!$A$6:$AH$40,17+$A11,FALSE)</f>
        <v>75.997081696342718</v>
      </c>
      <c r="F11" s="16">
        <f ca="1">VLOOKUP(C$1,'Fig 1c data'!$A$46:$AH$80,15+$A11,FALSE)</f>
        <v>80.406034349239306</v>
      </c>
      <c r="G11" s="16">
        <f ca="1">VLOOKUP(C$1,'Fig 1c data'!$A$46:$AH$80,16+$A11,FALSE)</f>
        <v>80.31915208344914</v>
      </c>
      <c r="H11" s="16">
        <f ca="1">VLOOKUP(C$1,'Fig 1c data'!$A$46:$AH$80,17+$A11,FALSE)</f>
        <v>80.492916615029472</v>
      </c>
    </row>
    <row r="12" spans="1:8">
      <c r="A12" s="13">
        <v>9</v>
      </c>
      <c r="B12" s="13" t="s">
        <v>19</v>
      </c>
      <c r="C12" s="16">
        <f ca="1">VLOOKUP(C$1,'Fig 1c data'!$A$6:$AH$40,17+$A12,FALSE)</f>
        <v>76.320560842729364</v>
      </c>
      <c r="D12" s="16">
        <f ca="1">VLOOKUP(C$1,'Fig 1c data'!$A$6:$AH$40,18+$A12,FALSE)</f>
        <v>76.224254745142048</v>
      </c>
      <c r="E12" s="16">
        <f ca="1">VLOOKUP(C$1,'Fig 1c data'!$A$6:$AH$40,19+$A12,FALSE)</f>
        <v>76.41686694031668</v>
      </c>
      <c r="F12" s="16">
        <f ca="1">VLOOKUP(C$1,'Fig 1c data'!$A$46:$AH$80,17+$A12,FALSE)</f>
        <v>80.725187897096689</v>
      </c>
      <c r="G12" s="16">
        <f ca="1">VLOOKUP(C$1,'Fig 1c data'!$A$46:$AH$80,18+$A12,FALSE)</f>
        <v>80.638522678000101</v>
      </c>
      <c r="H12" s="16">
        <f ca="1">VLOOKUP(C$1,'Fig 1c data'!$A$46:$AH$80,19+$A12,FALSE)</f>
        <v>80.811853116193276</v>
      </c>
    </row>
    <row r="13" spans="1:8">
      <c r="A13" s="13">
        <v>10</v>
      </c>
      <c r="B13" s="13" t="s">
        <v>20</v>
      </c>
      <c r="C13" s="16">
        <f ca="1">VLOOKUP(C$1,'Fig 1c data'!$A$6:$AH$40,19+$A13,FALSE)</f>
        <v>76.611449872424643</v>
      </c>
      <c r="D13" s="16">
        <f ca="1">VLOOKUP(C$1,'Fig 1c data'!$A$6:$AH$40,20+$A13,FALSE)</f>
        <v>76.515927788476617</v>
      </c>
      <c r="E13" s="16">
        <f ca="1">VLOOKUP(C$1,'Fig 1c data'!$A$6:$AH$40,21+$A13,FALSE)</f>
        <v>76.706971956372669</v>
      </c>
      <c r="F13" s="16">
        <f ca="1">VLOOKUP(C$1,'Fig 1c data'!$A$46:$AH$80,19+$A13,FALSE)</f>
        <v>80.831149113552243</v>
      </c>
      <c r="G13" s="16">
        <f ca="1">VLOOKUP(C$1,'Fig 1c data'!$A$46:$AH$80,20+$A13,FALSE)</f>
        <v>80.745660969546236</v>
      </c>
      <c r="H13" s="16">
        <f ca="1">VLOOKUP(C$1,'Fig 1c data'!$A$46:$AH$80,21+$A13,FALSE)</f>
        <v>80.91663725755825</v>
      </c>
    </row>
    <row r="14" spans="1:8">
      <c r="A14" s="13">
        <v>11</v>
      </c>
      <c r="B14" s="13" t="s">
        <v>33</v>
      </c>
      <c r="C14" s="16">
        <f ca="1">VLOOKUP(C$1,'Fig 1c data'!$A$6:$AH$40,21+$A14,FALSE)</f>
        <v>76.875553977222467</v>
      </c>
      <c r="D14" s="16">
        <f ca="1">VLOOKUP(C$1,'Fig 1c data'!$A$6:$AH$40,22+$A14,FALSE)</f>
        <v>76.781034986614159</v>
      </c>
      <c r="E14" s="16">
        <f ca="1">VLOOKUP(C$1,'Fig 1c data'!$A$6:$AH$40,23+$A14,FALSE)</f>
        <v>76.970072967830774</v>
      </c>
      <c r="F14" s="16">
        <f ca="1">VLOOKUP(C$1,'Fig 1c data'!$A$46:$AH$80,21+$A14,FALSE)</f>
        <v>80.96573740463667</v>
      </c>
      <c r="G14" s="16">
        <f ca="1">VLOOKUP(C$1,'Fig 1c data'!$A$46:$AH$80,22+$A14,FALSE)</f>
        <v>80.881055062113475</v>
      </c>
      <c r="H14" s="16">
        <f ca="1">VLOOKUP(C$1,'Fig 1c data'!$A$46:$AH$80,23+$A14,FALSE)</f>
        <v>81.050419747159864</v>
      </c>
    </row>
    <row r="16" spans="1:8">
      <c r="A16" s="33" t="s">
        <v>31</v>
      </c>
      <c r="B16" s="33"/>
    </row>
  </sheetData>
  <mergeCells count="1">
    <mergeCell ref="A16:B1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 1c data</vt:lpstr>
      <vt:lpstr>Fig 1c chart data</vt:lpstr>
      <vt:lpstr>Figure 1c</vt:lpstr>
      <vt:lpstr>'Fig 1c data'!Print_Titles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2014-09-26T10:53:55Z</cp:lastPrinted>
  <dcterms:created xsi:type="dcterms:W3CDTF">2011-06-10T12:53:16Z</dcterms:created>
  <dcterms:modified xsi:type="dcterms:W3CDTF">2014-10-09T06:37:07Z</dcterms:modified>
</cp:coreProperties>
</file>